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al_1_US" sheetId="1" r:id="rId1"/>
    <sheet name="zal_2_US" sheetId="2" r:id="rId2"/>
    <sheet name="zal_3_US" sheetId="3" r:id="rId3"/>
  </sheets>
  <definedNames>
    <definedName name="_xlnm.Print_Area" localSheetId="0">'zal_1_US'!$A$1:$AN$47</definedName>
    <definedName name="_xlnm.Print_Area" localSheetId="1">'zal_2_US'!$A$1:$AN$47</definedName>
    <definedName name="_xlnm.Print_Area" localSheetId="2">'zal_3_US'!$A$1:$AH$40</definedName>
    <definedName name="OLE_LINK1" localSheetId="0">'zal_1_US'!#REF!</definedName>
    <definedName name="OLE_LINK1" localSheetId="1">'zal_2_US'!#REF!</definedName>
  </definedNames>
  <calcPr fullCalcOnLoad="1"/>
</workbook>
</file>

<file path=xl/sharedStrings.xml><?xml version="1.0" encoding="utf-8"?>
<sst xmlns="http://schemas.openxmlformats.org/spreadsheetml/2006/main" count="437" uniqueCount="195">
  <si>
    <t>I</t>
  </si>
  <si>
    <t>II</t>
  </si>
  <si>
    <t>III</t>
  </si>
  <si>
    <t>I rok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</si>
  <si>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</si>
  <si>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</si>
  <si>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</si>
  <si>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</si>
  <si>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</si>
  <si>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</si>
  <si>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</si>
  <si>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</si>
  <si>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</si>
  <si>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</si>
  <si>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</si>
  <si>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</si>
  <si>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</si>
  <si>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</si>
  <si>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</si>
  <si>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</si>
  <si>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</si>
  <si>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</si>
  <si>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</si>
  <si>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</si>
  <si>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</si>
  <si>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</si>
  <si>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</si>
  <si>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</si>
  <si>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Punktów ECTS ogółem</t>
  </si>
  <si>
    <t>Kontakt z nauczycielem akademickim</t>
  </si>
  <si>
    <t>Forma zaliczenia (Zo/E) 
z podaniem semestru</t>
  </si>
  <si>
    <t>zajęcia praktyczne (zp) z udziałem nauczyciela akademickiego</t>
  </si>
  <si>
    <t>B.</t>
  </si>
  <si>
    <t>C.</t>
  </si>
  <si>
    <t>sem II</t>
  </si>
  <si>
    <t>sem III</t>
  </si>
  <si>
    <t>sem IV</t>
  </si>
  <si>
    <t>praktyki</t>
  </si>
  <si>
    <t>zajęcia ogólnouczelniane</t>
  </si>
  <si>
    <t>RAZEM</t>
  </si>
  <si>
    <t>PRAKTYKI ZAWODOWE</t>
  </si>
  <si>
    <t>treści humanistyczne</t>
  </si>
  <si>
    <t>E.</t>
  </si>
  <si>
    <t>5.</t>
  </si>
  <si>
    <t>6.</t>
  </si>
  <si>
    <t>7.</t>
  </si>
  <si>
    <t>8.</t>
  </si>
  <si>
    <t>ICT we współczesnych organizacjach</t>
  </si>
  <si>
    <t>Teoria i praktyka komunikacji społecznej</t>
  </si>
  <si>
    <t>Wybrane prawne uwarunkowania działalności organizacji</t>
  </si>
  <si>
    <t>Komunikacja wewnętrzna i zewnętrzna w organizacji</t>
  </si>
  <si>
    <t>Marketing</t>
  </si>
  <si>
    <t>Metodologia nauk społecznych w badaniach organizacji</t>
  </si>
  <si>
    <t>9.</t>
  </si>
  <si>
    <t>10.</t>
  </si>
  <si>
    <t>Psychologia pracy i organizacji</t>
  </si>
  <si>
    <t>Komunikacja w języku obcym specjalistycznym (do wyboru)</t>
  </si>
  <si>
    <t>Seminarium magisterskie (do wyboru w j. polskim lub obcym)</t>
  </si>
  <si>
    <t>Metody i techniki doskonalenia organizacji</t>
  </si>
  <si>
    <t>Praca własna studenta e-learning asynchroniczny (pw)</t>
  </si>
  <si>
    <t>konsultacje i e-learning synchroniczny (@)</t>
  </si>
  <si>
    <t>@</t>
  </si>
  <si>
    <t>ćwiczenia</t>
  </si>
  <si>
    <t xml:space="preserve"> warsztaty</t>
  </si>
  <si>
    <t>seminaria</t>
  </si>
  <si>
    <t>zajęcia terenowe</t>
  </si>
  <si>
    <t>D1.</t>
  </si>
  <si>
    <t>D2.</t>
  </si>
  <si>
    <t>zajęcia powiązane z praktycznym przygotow. zawod</t>
  </si>
  <si>
    <t>Współczesny rynek pracy</t>
  </si>
  <si>
    <t xml:space="preserve">Prawo pracy </t>
  </si>
  <si>
    <t>Zarządzanie zasobami ludzkimi</t>
  </si>
  <si>
    <t xml:space="preserve">Metody doradztwa personalnego i zawodowego </t>
  </si>
  <si>
    <t xml:space="preserve">Praktyczne aspekty coachingu, mentoringu i tutoringu </t>
  </si>
  <si>
    <t>Systemy bezpieczeństwa i ochrony</t>
  </si>
  <si>
    <t>Funkcjonowanie grup dyspozycyjnych</t>
  </si>
  <si>
    <t>Zarządzanie w sytuacjach kryzysowych</t>
  </si>
  <si>
    <t>Komunikacja w sytuacjach kryzysowych</t>
  </si>
  <si>
    <t>zajęcia z bezpośrednim udziałem</t>
  </si>
  <si>
    <t>11.</t>
  </si>
  <si>
    <t>Plany i strategie rozwoju organizacji</t>
  </si>
  <si>
    <t>Wybrane społeczno-kulturowe i etyczne aspekty funkcjonowania jednostek i grup społecznych</t>
  </si>
  <si>
    <t>Zarządzanie organizacjami</t>
  </si>
  <si>
    <t>Przedmiot w języku obcym (do wyboru):Selected Issues on Economics / International Logistics &amp; Transport</t>
  </si>
  <si>
    <t>Język i tekst w komunikacji użytkowej, urzędowej, jurydycznej i gospodarczej</t>
  </si>
  <si>
    <t>Psychologiczne uwarunkowania funkcjonowania jednostek i grup społecznych</t>
  </si>
  <si>
    <t>Elementy ekonomii i finansów</t>
  </si>
  <si>
    <t>Zarządzanie ryzykiem, zmianą i kryzysem w organizacji</t>
  </si>
  <si>
    <t>Ochrona ludności i obrona cywilna</t>
  </si>
  <si>
    <t>Zachowania konsumenckie</t>
  </si>
  <si>
    <t>Komunikacja międzykulturowa</t>
  </si>
  <si>
    <t>A. Moduł ksztacenia Ogólnego</t>
  </si>
  <si>
    <t>C. Moduł kształcenia kierunkowego</t>
  </si>
  <si>
    <t>Kierunkowe efekty uczenia się</t>
  </si>
  <si>
    <t xml:space="preserve">OPIS KIERUNKOWYCH EFEKTÓW KSZTAŁCENIA
</t>
  </si>
  <si>
    <t>Liczba wskazań</t>
  </si>
  <si>
    <t xml:space="preserve">Zachowania konsumenckie </t>
  </si>
  <si>
    <t>Seminarium magisterskie (do wyboru w j. polskim lub obcym)</t>
  </si>
  <si>
    <t>Prawo pracy</t>
  </si>
  <si>
    <t>Metody doradztwa personalnego i zawodowego</t>
  </si>
  <si>
    <t>Praktyczne aspekty coachingu, mentoringu i tutoringu</t>
  </si>
  <si>
    <t>WIEDZA</t>
  </si>
  <si>
    <t>PKO_W01</t>
  </si>
  <si>
    <t>Usytuowane w systemie nauk podejścia badawcze, terminologię (aparat pojęciowy) oraz nurty teoretyczne, właściwe dla nauk o zarządzaniu i jakości (jako dyscypliny wiodącej dla studiowanego kierunku studiów), psychologii oraz nauk o komunikacji społecznej i mediach, a także metody badań pozwalające analizować i wykorzystywać praktycznie wiedzę o organizacjach</t>
  </si>
  <si>
    <t>PKO_W02</t>
  </si>
  <si>
    <t>W pogłębionym zakresie istotę nauk o zarządzaniu i jakości (jako dyscypliny wiodącej dla studiowanego kierunku studiów), psychologii oraz nauk o komunikacji społecznej i mediach, a także wymiary, funkcje i charakter współczesnych organizacji</t>
  </si>
  <si>
    <t>PKO_W03</t>
  </si>
  <si>
    <t>W pogłębionym stopniu: wybrane fakty, obiekty i zjawiska oraz dotyczące ich metody i teorie wyjaśniające złożone zależności między nimi, stanowiące zaawansowaną wiedzę ogólną z zakresu nauk o zarządzaniu i jakości (jako dyscypliny wiodącej dla studiowanego kierunku studiów), psychologii oraz nauk o komunikacji społecznej i mediach, mające istotne znaczenie dla działalności w zakresie zarządzania organizacjami i zespołami ludzkimi</t>
  </si>
  <si>
    <t>PKO_W04</t>
  </si>
  <si>
    <t>W pogłębionym stopniu: uporządkowaną i podbudowaną teoretycznie wiedzę obejmującą kluczowe zagadnienia oraz wybrane zagadnienia z zakresu zaawansowanej wiedzy szczegółowej obejmującej zagadnienia dotyczące organizacji (nauki o organizacji, metod i technik doskonalenia organizacji, komunikacji wewnętrznej i zewnętrznej w organizacji, marketingu, konfliktu i kryzysu w organizacji), a także zastosowania praktyczne tej wiedzy w działalności zawodowej związanej ze studiowanym kierunkiem studiów</t>
  </si>
  <si>
    <t>PKO_W05</t>
  </si>
  <si>
    <t>W sposób pogłębiony: uporządkowaną i podbudowaną teoretycznie wiedzę obejmującą kluczowe zagadnienia oraz wybrane zagadnienia z zakresu zaawansowanej wiedzy szczegółowej obejmującej zagadnienia z zakresu psychologii (ogólnej, społecznej, ekonomicznej, pracy i organizacji oraz międzykulturowej), a także zastosowania praktyczne tej wiedzy w działalności zawodowej związanej ze studiowanym kierunkiem studiów</t>
  </si>
  <si>
    <t>PKO_W06</t>
  </si>
  <si>
    <t>W pogłębionym stopniu: uporządkowaną i podbudowaną teoretycznie wiedzę obejmującą kluczowe zagadnienia oraz wybrane zagadnienia z zakresu zaawansowanej wiedzy szczegółowej obejmującej zagadnienia z zakresu komunikacji (społecznej, interpersonalnej, wewnętrznej i zewnętrznej w organizacji oraz międzykulturowej), a także zastosowania praktyczne tej wiedzy w działalności zawodowej związanej ze studiowanym kierunkiem studiów</t>
  </si>
  <si>
    <t>PKO_W07</t>
  </si>
  <si>
    <t>W pogłębionym zakresie zastosowania ICT we współczesnych organizacjach</t>
  </si>
  <si>
    <t>PKO_W08</t>
  </si>
  <si>
    <t>Fundamentalne dylematy współczesnej cywilizacji, w tym zasady funkcjonowania człowieka w wymiarze indywidualnym i zbiorowym oraz antropologiczne i kulturowe aspekty organizacji</t>
  </si>
  <si>
    <t>PKO_W09</t>
  </si>
  <si>
    <t xml:space="preserve">Wybrane prawne uwarunkowania działalności organizacji, w tym pojęcia i zasady z zakresu ochrony własności przemysłowej i prawa autorskiego oraz dotyczące pozyskiwania, przetwarzania, archiwizowania i ochrony danych </t>
  </si>
  <si>
    <t>PKO_W10</t>
  </si>
  <si>
    <t xml:space="preserve">W pogłębionym stopniu przesłanki, zasady i uwarunkowania (również prawne) indywidualnej przedsiębiorczości oraz możliwości wykorzystania w tym zakresie wiedzy o organizacjach, zespołach ludzkich i formach organizacyjno-prawnych prowadzenia działalności </t>
  </si>
  <si>
    <t>UMIEJĘTNOŚCI</t>
  </si>
  <si>
    <t>PKO_U01</t>
  </si>
  <si>
    <t>W sposób pogłębiony interpretować i oceniać zjawiska i procesy charakterystyczne dla współczesnych organizacji oraz podejmować odpowiednie rozwiązania praktyczne</t>
  </si>
  <si>
    <t>PKO_U02</t>
  </si>
  <si>
    <t>Identyfikować, monitorować i przewidywać zagrożenia dla właściwego funkcjonowania organizacji oraz formułować i stosować innowacyjne i skuteczne sposoby ich rozwiązywania</t>
  </si>
  <si>
    <t>PKO_U03</t>
  </si>
  <si>
    <t>Formułować własne stanowiska i opinie oraz stawiać i weryfikować hipotezy w zakresie funkcjonowania organizacji</t>
  </si>
  <si>
    <t>PKO_U04</t>
  </si>
  <si>
    <t>Wykorzystywać normy i paradygmaty właściwe dla nauk o zarządzaniu i jakości oraz w sposób twórczy i innowacyjny stosować je w analizie, interpretacji i rozwiązywaniu powierzonych zadań</t>
  </si>
  <si>
    <t>PKO_U05</t>
  </si>
  <si>
    <t>Wykorzystywać w sposób twórczy i innowacyjny ustalenia i paradygmaty właściwe dla psychologii ogólnej i psychologii społecznej przy analizie, interpretacji i realizacji powierzonych zadań</t>
  </si>
  <si>
    <t>PKO_U06</t>
  </si>
  <si>
    <t>W sposób twórczy i innowacyjny stosować w realizacji zadań na rzecz określonych organizacji ustalenia psychologii ekonomicznej, psychologii pracy i organizacji oraz psychologii międzykulturowej</t>
  </si>
  <si>
    <t>PKO_U07</t>
  </si>
  <si>
    <t>W sposób pogłębiony stosować w praktyce działalności zawodowej wiedzę ukierunkowaną na wyodrębnioną specjalność zawodową (w tym związaną z realizacją funkcji personalnej lub zarządzaniem kryzysowym) realizowaną w pracy na rzecz określonych organizacji</t>
  </si>
  <si>
    <t>PKO_U08</t>
  </si>
  <si>
    <t>Analizować warianty rozwiązań konkretnych problemów organizacji oraz proponować odpowiednie działania z wykorzystaniem obowiązujących w tym zakresie rozwiązań, procedur, metod, technik oraz norm prawnych</t>
  </si>
  <si>
    <t>PKO_U09</t>
  </si>
  <si>
    <t>Modyfikować metody i techniki stosowane w dziedzinie działalności zawodowej na rzecz określonych organizacji</t>
  </si>
  <si>
    <t>PKO_U10</t>
  </si>
  <si>
    <t>Komunikować się efektywnie z różnymi kręgami odbiorców, prowadzić debatę, systematyzować, przetwarzać i przekazywać informacje z wykorzystaniem kategorii właściwych dla nauk o zarządzaniu i jakości (jako dyscypliny wiodącej dla studiowanego kierunku studiów), psychologii, nauk o komunikacji społecznej i mediach oraz wiedzy kulturoznawczej</t>
  </si>
  <si>
    <t>PKO_U11</t>
  </si>
  <si>
    <t>Przygotowywać prace pisemne oraz wystąpienia ustne, wykorzystując znajomość języków obcych na poziomie B2+ Europejskiego Obszaru Kształcenia Językowego, w tym specjalistyczną terminologię, ujęcia i źródła w zakresie właściwym dla studiowanego kierunku studiów</t>
  </si>
  <si>
    <t>PKO_U12</t>
  </si>
  <si>
    <t>Opracowywać plany działań (operacyjne i strategiczne) dla zespołu lub organizacji</t>
  </si>
  <si>
    <t>PKO_U13</t>
  </si>
  <si>
    <t>Planować, organizować i kierować pracą własną oraz w zespole, z uwzględnieniem sytuacji kryzysowych i konfliktowych</t>
  </si>
  <si>
    <t>PKO_U14</t>
  </si>
  <si>
    <t>Posługiwać się zasadami i obowiązującymi normami etycznymi, dostrzegać i analizować dylematy moralne oraz działać w sposób prospołeczny i aktywizujący</t>
  </si>
  <si>
    <t>PKO_U15</t>
  </si>
  <si>
    <t>Samodzielnie planować i realizować własny rozwój poprzez ustawiczne uczenie się oraz inspirować innych w tym zakresie</t>
  </si>
  <si>
    <t>PKO_U16</t>
  </si>
  <si>
    <t>Upowszechniać w różnych formach wiedzę zawodową dotyczącą funkcjonowania organizacji</t>
  </si>
  <si>
    <t>KOMPETENCJE  SPOŁECZNE</t>
  </si>
  <si>
    <t>PKO_K01</t>
  </si>
  <si>
    <t xml:space="preserve">Krytycznego diagnozowania stanu swojej wiedzy i działań własnych oraz do bycia otwartym na nowe idee i rozwiązania </t>
  </si>
  <si>
    <t>PKO_K02</t>
  </si>
  <si>
    <t>Formułowania opinii i aktywnego uczestnictwa w projektach i programach społecznych oraz inspirowania działalności na rzecz swojego środowiska</t>
  </si>
  <si>
    <t>PKO_K03</t>
  </si>
  <si>
    <t>Identyfikowania i rozstrzygania dylematów związanych z wykonywaniem zawodu oraz brania odpowiedzialności za powierzone zadania i współpracowników</t>
  </si>
  <si>
    <t>PKO_K04</t>
  </si>
  <si>
    <t>Bycia aktywnym i organizowania działań na rzecz interesu publicznego, w tym w organizacjach społecznych i gospodarczych, specjalistycznych służbach i formacjach</t>
  </si>
  <si>
    <t>PKO_K05</t>
  </si>
  <si>
    <t>Podejmowania decyzji w sytuacjach wysokiego ryzyka i stresu</t>
  </si>
  <si>
    <t>PKO_K06</t>
  </si>
  <si>
    <t>Brania odpowiedzialności za powierzone zadania, przestrzegania zasad etyki zawodowej oraz etosu wykonywanego zawodu, w tym: negocjatora biznesowego, specjalisty komunikacji społecznej, specjalisty do spraw doskonalenia organizacji, specjalisty do spraw kluczowych klientów (key account managera), specjalisty do spraw public relations oraz w ramach zawodów właściwych dla poszczególnych specjalności studiów</t>
  </si>
  <si>
    <t>PKO_K07</t>
  </si>
  <si>
    <t>Korzystania z posiadanej wiedzy i umiejętności w poczuciu dbałości o dorobek i tradycje wykonywanego zawodu, w tym: negocjatora biznesowego, specjalisty komunikacji społecznej, specjalisty do spraw doskonalenia organizacji, specjalisty do spraw kluczowych klientów (key account managera), specjalisty do spraw public relations oraz w ramach zawodów właściwych dla poszczególnych specjalności studiów</t>
  </si>
  <si>
    <t>PKO_K08</t>
  </si>
  <si>
    <t>Rozwijania swoich umiejętności i kompetencji interpersonalnych i społecznych (soft skills) w oparciu o ustalenia nauki o organizacji, psychologii, nauk o komunikacji społecznej oraz wiedzy kulturoznawczej – z zachowaniem krytycyzmu i postawy etycznej</t>
  </si>
  <si>
    <t>PKO_K09</t>
  </si>
  <si>
    <t>Konieczności stosowania się do przepisów prawa publicznego i prywatnego przy rozstrzyganiu dylematów organizacyjnych i podejmowaniu decyzji menedżerskich</t>
  </si>
  <si>
    <t>E. Praktyki zawodowe</t>
  </si>
  <si>
    <t>B. Moduł kształcenia podstawowego</t>
  </si>
  <si>
    <t>* moduł, przedmiot lub forma zajęć do wyboru</t>
  </si>
  <si>
    <t>MODUŁ WYBIERALNY 1: 
COACHING I ZASOBY LUDZKIE</t>
  </si>
  <si>
    <t>MODUŁ WYBIERALNY 2: 
KOMUNIKACJA I ZARZĄDZANIE KRYZYSOWE</t>
  </si>
  <si>
    <t>E/2</t>
  </si>
  <si>
    <t>Zo/1</t>
  </si>
  <si>
    <t>Zo/3</t>
  </si>
  <si>
    <t>E/1</t>
  </si>
  <si>
    <t>Zo/2</t>
  </si>
  <si>
    <t>E/3</t>
  </si>
  <si>
    <t>Zo/4</t>
  </si>
  <si>
    <t>Praktyki zawodowe (w ramach modułu wybieralnego)</t>
  </si>
  <si>
    <t>Praktyki zawodowe kierunkowe</t>
  </si>
  <si>
    <t>Zo/1, 2, 3, 4</t>
  </si>
  <si>
    <t>Zo/ 1,2,3,4</t>
  </si>
  <si>
    <r>
      <t xml:space="preserve">3.3. Matryca do planu studiów </t>
    </r>
    <r>
      <rPr>
        <b/>
        <u val="single"/>
        <sz val="11"/>
        <rFont val="Verdana Bold"/>
        <family val="2"/>
      </rPr>
      <t xml:space="preserve">stacjonarnych i niestacjonarnych </t>
    </r>
    <r>
      <rPr>
        <b/>
        <sz val="11"/>
        <rFont val="Verdana Bold"/>
        <family val="2"/>
      </rPr>
      <t xml:space="preserve"> II stopnia: Psychologia i komunikacja w zarządzaniu (2023-2025)</t>
    </r>
  </si>
  <si>
    <t>D1. Moduł wybieralny 1: COACHING I ZASOBY LUDZKIE</t>
  </si>
  <si>
    <t>D2. Moduł wybieralny 2: KOMUNIKACJA I ZARZĄDZANIE KRYZYSOWE</t>
  </si>
  <si>
    <r>
      <rPr>
        <b/>
        <sz val="36"/>
        <color indexed="8"/>
        <rFont val="Verdana"/>
        <family val="2"/>
      </rPr>
      <t xml:space="preserve">3.1. Plan studiów </t>
    </r>
    <r>
      <rPr>
        <b/>
        <u val="single"/>
        <sz val="36"/>
        <color indexed="8"/>
        <rFont val="Verdana"/>
        <family val="2"/>
      </rPr>
      <t>stacjonarnych</t>
    </r>
    <r>
      <rPr>
        <b/>
        <sz val="36"/>
        <color indexed="8"/>
        <rFont val="Verdana"/>
        <family val="2"/>
      </rPr>
      <t xml:space="preserve"> II stopnia:</t>
    </r>
    <r>
      <rPr>
        <sz val="36"/>
        <color indexed="8"/>
        <rFont val="Verdana"/>
        <family val="2"/>
      </rPr>
      <t xml:space="preserve"> </t>
    </r>
    <r>
      <rPr>
        <b/>
        <sz val="36"/>
        <color indexed="8"/>
        <rFont val="Verdana"/>
        <family val="2"/>
      </rPr>
      <t>Psychologia i komunikacja w zarządzaniu (2023-2025)</t>
    </r>
  </si>
  <si>
    <r>
      <t xml:space="preserve">3.2. Plan studiów </t>
    </r>
    <r>
      <rPr>
        <b/>
        <u val="single"/>
        <sz val="36"/>
        <color indexed="8"/>
        <rFont val="Verdana"/>
        <family val="2"/>
      </rPr>
      <t>niestacjonarnych</t>
    </r>
    <r>
      <rPr>
        <b/>
        <sz val="36"/>
        <color indexed="8"/>
        <rFont val="Verdana"/>
        <family val="2"/>
      </rPr>
      <t xml:space="preserve"> II stopnia: Psychologia i komunikacja w zarządzaniu (2023-2025)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</si>
</sst>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  <numFmt numFmtId="176" formatCode="#,##0\ _z_ł"/>
    <numFmt numFmtId="177" formatCode="00\-000"/>
    <numFmt numFmtId="178" formatCode="#,##0.000;[Red]&quot;-&quot;#,##0.000"/>
    <numFmt numFmtId="179" formatCode="#,##0.0;[Red]&quot;-&quot;#,##0.0"/>
    <numFmt numFmtId="180" formatCode="[$-415]d\ mmmm\ yyyy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0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b/>
      <sz val="32"/>
      <name val="Verdana"/>
      <family val="2"/>
    </font>
    <font>
      <b/>
      <sz val="26"/>
      <name val="Verdana"/>
      <family val="2"/>
    </font>
    <font>
      <sz val="18"/>
      <name val="Arial Narrow"/>
      <family val="2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6"/>
      <name val="Verdana"/>
      <family val="2"/>
    </font>
    <font>
      <sz val="26"/>
      <name val="Arial CE"/>
      <family val="0"/>
    </font>
    <font>
      <sz val="28"/>
      <name val="Verdana"/>
      <family val="2"/>
    </font>
    <font>
      <b/>
      <sz val="36"/>
      <color indexed="8"/>
      <name val="Verdana"/>
      <family val="2"/>
    </font>
    <font>
      <sz val="36"/>
      <color indexed="8"/>
      <name val="Verdana"/>
      <family val="2"/>
    </font>
    <font>
      <b/>
      <sz val="11"/>
      <name val="Verdana Bold"/>
      <family val="2"/>
    </font>
    <font>
      <b/>
      <u val="single"/>
      <sz val="11"/>
      <name val="Verdana Bold"/>
      <family val="2"/>
    </font>
    <font>
      <b/>
      <sz val="11"/>
      <name val="Arial CE"/>
      <family val="2"/>
    </font>
    <font>
      <b/>
      <u val="single"/>
      <sz val="36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sz val="28"/>
      <color indexed="8"/>
      <name val="Arial Narrow"/>
      <family val="2"/>
    </font>
    <font>
      <b/>
      <sz val="36"/>
      <color indexed="8"/>
      <name val="Arial Narrow"/>
      <family val="2"/>
    </font>
    <font>
      <b/>
      <sz val="28"/>
      <color indexed="8"/>
      <name val="Arial Narrow"/>
      <family val="2"/>
    </font>
    <font>
      <b/>
      <sz val="26"/>
      <color indexed="8"/>
      <name val="Verdana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z val="18"/>
      <color indexed="8"/>
      <name val="Times New Roman"/>
      <family val="1"/>
    </font>
    <font>
      <b/>
      <sz val="18"/>
      <color indexed="8"/>
      <name val="Verdana"/>
      <family val="2"/>
    </font>
    <font>
      <sz val="18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Verdana"/>
      <family val="2"/>
    </font>
    <font>
      <sz val="10"/>
      <color indexed="8"/>
      <name val="Arial Narrow"/>
      <family val="2"/>
    </font>
    <font>
      <sz val="18"/>
      <color indexed="8"/>
      <name val="Verdana"/>
      <family val="2"/>
    </font>
    <font>
      <b/>
      <sz val="14"/>
      <color indexed="8"/>
      <name val="Arial CE"/>
      <family val="2"/>
    </font>
    <font>
      <sz val="18"/>
      <color indexed="8"/>
      <name val="Arial"/>
      <family val="2"/>
    </font>
    <font>
      <b/>
      <sz val="32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Verdana"/>
      <family val="2"/>
    </font>
    <font>
      <b/>
      <sz val="28"/>
      <color indexed="8"/>
      <name val="Arial CE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36"/>
      <color theme="1"/>
      <name val="Arial Narrow"/>
      <family val="2"/>
    </font>
    <font>
      <b/>
      <sz val="28"/>
      <color theme="1"/>
      <name val="Arial Narrow"/>
      <family val="2"/>
    </font>
    <font>
      <b/>
      <sz val="26"/>
      <color theme="1"/>
      <name val="Verdana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theme="1"/>
      <name val="Verdana"/>
      <family val="2"/>
    </font>
    <font>
      <sz val="18"/>
      <color theme="1"/>
      <name val="Arial CE"/>
      <family val="0"/>
    </font>
    <font>
      <sz val="14"/>
      <color theme="1"/>
      <name val="Arial CE"/>
      <family val="0"/>
    </font>
    <font>
      <sz val="14"/>
      <color theme="1"/>
      <name val="Verdana"/>
      <family val="2"/>
    </font>
    <font>
      <sz val="10"/>
      <color theme="1"/>
      <name val="Arial Narrow"/>
      <family val="2"/>
    </font>
    <font>
      <sz val="18"/>
      <color theme="1"/>
      <name val="Verdana"/>
      <family val="2"/>
    </font>
    <font>
      <b/>
      <sz val="14"/>
      <color theme="1"/>
      <name val="Arial CE"/>
      <family val="2"/>
    </font>
    <font>
      <sz val="18"/>
      <color theme="1"/>
      <name val="Arial"/>
      <family val="2"/>
    </font>
    <font>
      <b/>
      <sz val="32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Verdana"/>
      <family val="2"/>
    </font>
    <font>
      <b/>
      <sz val="28"/>
      <color theme="1"/>
      <name val="Arial CE"/>
      <family val="2"/>
    </font>
    <font>
      <sz val="10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Protection="0">
      <alignment vertical="top" wrapText="1"/>
    </xf>
    <xf numFmtId="0" fontId="8" fillId="0" borderId="0" applyNumberFormat="0" applyFill="0" applyBorder="0" applyProtection="0">
      <alignment vertical="top" wrapText="1"/>
    </xf>
    <xf numFmtId="0" fontId="63" fillId="0" borderId="0">
      <alignment/>
      <protection/>
    </xf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82" fillId="0" borderId="0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left" vertical="center"/>
      <protection locked="0"/>
    </xf>
    <xf numFmtId="0" fontId="83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5" fillId="0" borderId="0" xfId="0" applyFont="1" applyFill="1" applyBorder="1" applyAlignment="1" applyProtection="1">
      <alignment horizontal="left" vertical="center"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vertical="center"/>
      <protection locked="0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3" fillId="0" borderId="0" xfId="0" applyFont="1" applyAlignment="1" applyProtection="1">
      <alignment vertical="center"/>
      <protection locked="0"/>
    </xf>
    <xf numFmtId="0" fontId="94" fillId="0" borderId="0" xfId="0" applyFont="1" applyAlignment="1" applyProtection="1">
      <alignment vertical="center"/>
      <protection locked="0"/>
    </xf>
    <xf numFmtId="0" fontId="94" fillId="0" borderId="0" xfId="0" applyFont="1" applyAlignment="1" applyProtection="1">
      <alignment vertical="center"/>
      <protection locked="0"/>
    </xf>
    <xf numFmtId="0" fontId="95" fillId="0" borderId="0" xfId="0" applyFont="1" applyBorder="1" applyAlignment="1" applyProtection="1">
      <alignment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96" fillId="0" borderId="0" xfId="0" applyFont="1" applyFill="1" applyAlignment="1" applyProtection="1">
      <alignment vertical="center"/>
      <protection locked="0"/>
    </xf>
    <xf numFmtId="0" fontId="93" fillId="0" borderId="0" xfId="0" applyFont="1" applyAlignment="1" applyProtection="1">
      <alignment horizontal="right" vertical="center"/>
      <protection locked="0"/>
    </xf>
    <xf numFmtId="0" fontId="97" fillId="0" borderId="0" xfId="0" applyFont="1" applyBorder="1" applyAlignment="1" applyProtection="1">
      <alignment vertical="center"/>
      <protection locked="0"/>
    </xf>
    <xf numFmtId="0" fontId="98" fillId="0" borderId="0" xfId="0" applyFont="1" applyAlignment="1" applyProtection="1">
      <alignment vertical="center"/>
      <protection locked="0"/>
    </xf>
    <xf numFmtId="3" fontId="98" fillId="0" borderId="0" xfId="0" applyNumberFormat="1" applyFont="1" applyAlignment="1" applyProtection="1">
      <alignment vertical="center"/>
      <protection locked="0"/>
    </xf>
    <xf numFmtId="0" fontId="99" fillId="0" borderId="0" xfId="0" applyFont="1" applyFill="1" applyAlignment="1" applyProtection="1">
      <alignment vertic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88" fillId="0" borderId="0" xfId="0" applyFont="1" applyFill="1" applyAlignment="1" applyProtection="1">
      <alignment/>
      <protection locked="0"/>
    </xf>
    <xf numFmtId="0" fontId="90" fillId="0" borderId="0" xfId="0" applyFont="1" applyFill="1" applyAlignment="1" applyProtection="1">
      <alignment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86" fillId="0" borderId="0" xfId="0" applyFont="1" applyFill="1" applyAlignment="1" applyProtection="1">
      <alignment/>
      <protection locked="0"/>
    </xf>
    <xf numFmtId="0" fontId="89" fillId="0" borderId="0" xfId="0" applyFont="1" applyFill="1" applyAlignment="1" applyProtection="1">
      <alignment/>
      <protection locked="0"/>
    </xf>
    <xf numFmtId="0" fontId="96" fillId="0" borderId="0" xfId="0" applyFont="1" applyFill="1" applyAlignment="1" applyProtection="1">
      <alignment/>
      <protection locked="0"/>
    </xf>
    <xf numFmtId="0" fontId="88" fillId="0" borderId="0" xfId="0" applyFont="1" applyFill="1" applyAlignment="1" applyProtection="1">
      <alignment horizontal="center"/>
      <protection locked="0"/>
    </xf>
    <xf numFmtId="0" fontId="92" fillId="0" borderId="0" xfId="0" applyFont="1" applyFill="1" applyAlignment="1" applyProtection="1">
      <alignment horizontal="center"/>
      <protection locked="0"/>
    </xf>
    <xf numFmtId="0" fontId="88" fillId="0" borderId="0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 horizontal="left" vertical="top" wrapText="1"/>
      <protection locked="0"/>
    </xf>
    <xf numFmtId="0" fontId="84" fillId="33" borderId="0" xfId="0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1" fillId="0" borderId="0" xfId="0" applyFont="1" applyFill="1" applyBorder="1" applyAlignment="1" applyProtection="1">
      <alignment vertical="center"/>
      <protection locked="0"/>
    </xf>
    <xf numFmtId="0" fontId="102" fillId="0" borderId="0" xfId="0" applyFont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102" fillId="0" borderId="0" xfId="0" applyFont="1" applyFill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3" fontId="103" fillId="0" borderId="0" xfId="0" applyNumberFormat="1" applyFont="1" applyAlignment="1" applyProtection="1">
      <alignment vertical="center"/>
      <protection locked="0"/>
    </xf>
    <xf numFmtId="0" fontId="103" fillId="0" borderId="0" xfId="0" applyFont="1" applyAlignment="1" applyProtection="1">
      <alignment horizontal="right" vertical="center"/>
      <protection locked="0"/>
    </xf>
    <xf numFmtId="0" fontId="102" fillId="0" borderId="0" xfId="0" applyFont="1" applyBorder="1" applyAlignment="1" applyProtection="1">
      <alignment vertical="center"/>
      <protection locked="0"/>
    </xf>
    <xf numFmtId="3" fontId="103" fillId="0" borderId="0" xfId="0" applyNumberFormat="1" applyFont="1" applyAlignment="1" applyProtection="1">
      <alignment horizontal="right" vertical="center"/>
      <protection locked="0"/>
    </xf>
    <xf numFmtId="3" fontId="102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3" fontId="8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55" applyFont="1" applyFill="1">
      <alignment/>
      <protection/>
    </xf>
    <xf numFmtId="0" fontId="9" fillId="0" borderId="0" xfId="55" applyFont="1" applyFill="1" applyAlignment="1">
      <alignment horizontal="center"/>
      <protection/>
    </xf>
    <xf numFmtId="0" fontId="104" fillId="0" borderId="0" xfId="55" applyFont="1" applyFill="1" applyBorder="1" applyAlignment="1">
      <alignment/>
      <protection/>
    </xf>
    <xf numFmtId="0" fontId="10" fillId="0" borderId="0" xfId="55" applyFont="1" applyFill="1" applyAlignment="1">
      <alignment horizontal="center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104" fillId="0" borderId="11" xfId="55" applyFont="1" applyFill="1" applyBorder="1" applyAlignment="1">
      <alignment horizontal="center" vertical="center"/>
      <protection/>
    </xf>
    <xf numFmtId="0" fontId="104" fillId="0" borderId="11" xfId="55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center" textRotation="90" wrapText="1"/>
      <protection/>
    </xf>
    <xf numFmtId="0" fontId="11" fillId="0" borderId="11" xfId="55" applyFont="1" applyFill="1" applyBorder="1" applyAlignment="1">
      <alignment horizontal="center" vertical="center" textRotation="90" wrapText="1" shrinkToFit="1"/>
      <protection/>
    </xf>
    <xf numFmtId="0" fontId="12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2" fillId="0" borderId="11" xfId="55" applyFont="1" applyFill="1" applyBorder="1" applyAlignment="1">
      <alignment horizontal="left" vertical="center" textRotation="90" wrapText="1"/>
      <protection/>
    </xf>
    <xf numFmtId="0" fontId="12" fillId="31" borderId="11" xfId="55" applyFont="1" applyFill="1" applyBorder="1" applyAlignment="1">
      <alignment horizontal="center" wrapText="1" shrinkToFi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 shrinkToFit="1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104" fillId="0" borderId="12" xfId="55" applyFont="1" applyFill="1" applyBorder="1" applyAlignment="1">
      <alignment horizontal="center" textRotation="90" wrapText="1"/>
      <protection/>
    </xf>
    <xf numFmtId="0" fontId="9" fillId="0" borderId="0" xfId="55" applyFont="1" applyFill="1" applyBorder="1">
      <alignment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 wrapText="1"/>
      <protection/>
    </xf>
    <xf numFmtId="0" fontId="9" fillId="0" borderId="0" xfId="55" applyFont="1" applyFill="1" applyAlignment="1">
      <alignment horizontal="center" wrapText="1"/>
      <protection/>
    </xf>
    <xf numFmtId="0" fontId="12" fillId="0" borderId="11" xfId="55" applyFont="1" applyFill="1" applyBorder="1" applyAlignment="1">
      <alignment horizontal="center" vertical="center" textRotation="90" wrapText="1"/>
      <protection/>
    </xf>
    <xf numFmtId="0" fontId="12" fillId="0" borderId="13" xfId="55" applyFont="1" applyFill="1" applyBorder="1" applyAlignment="1">
      <alignment horizontal="center" vertical="center" textRotation="90" wrapText="1"/>
      <protection/>
    </xf>
    <xf numFmtId="0" fontId="9" fillId="0" borderId="11" xfId="55" applyFont="1" applyFill="1" applyBorder="1" applyAlignment="1">
      <alignment horizontal="center" vertical="center" textRotation="90" wrapText="1"/>
      <protection/>
    </xf>
    <xf numFmtId="0" fontId="12" fillId="0" borderId="14" xfId="55" applyFont="1" applyFill="1" applyBorder="1" applyAlignment="1" applyProtection="1">
      <alignment horizontal="center" vertical="center" textRotation="90" wrapText="1"/>
      <protection locked="0"/>
    </xf>
    <xf numFmtId="0" fontId="12" fillId="31" borderId="13" xfId="55" applyFont="1" applyFill="1" applyBorder="1" applyAlignment="1">
      <alignment horizontal="center" vertical="center" wrapText="1" shrinkToFit="1"/>
      <protection/>
    </xf>
    <xf numFmtId="0" fontId="104" fillId="0" borderId="11" xfId="55" applyFont="1" applyBorder="1" applyAlignment="1">
      <alignment horizontal="center" vertical="center" wrapText="1"/>
      <protection/>
    </xf>
    <xf numFmtId="0" fontId="104" fillId="0" borderId="11" xfId="55" applyFont="1" applyBorder="1" applyAlignment="1">
      <alignment horizontal="justify" vertical="center" wrapText="1"/>
      <protection/>
    </xf>
    <xf numFmtId="0" fontId="10" fillId="0" borderId="11" xfId="55" applyFont="1" applyFill="1" applyBorder="1" applyAlignment="1">
      <alignment horizontal="center" vertical="center" textRotation="90" wrapText="1"/>
      <protection/>
    </xf>
    <xf numFmtId="3" fontId="6" fillId="34" borderId="15" xfId="0" applyNumberFormat="1" applyFont="1" applyFill="1" applyBorder="1" applyAlignment="1" applyProtection="1">
      <alignment horizontal="center" vertical="center"/>
      <protection/>
    </xf>
    <xf numFmtId="3" fontId="6" fillId="34" borderId="16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 wrapText="1"/>
      <protection locked="0"/>
    </xf>
    <xf numFmtId="0" fontId="6" fillId="34" borderId="19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left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 applyProtection="1">
      <alignment horizontal="center" vertical="center"/>
      <protection/>
    </xf>
    <xf numFmtId="3" fontId="6" fillId="34" borderId="25" xfId="0" applyNumberFormat="1" applyFont="1" applyFill="1" applyBorder="1" applyAlignment="1" applyProtection="1">
      <alignment horizontal="center" vertical="center"/>
      <protection/>
    </xf>
    <xf numFmtId="0" fontId="6" fillId="34" borderId="25" xfId="0" applyNumberFormat="1" applyFont="1" applyFill="1" applyBorder="1" applyAlignment="1" applyProtection="1">
      <alignment horizontal="center" vertical="center"/>
      <protection/>
    </xf>
    <xf numFmtId="0" fontId="6" fillId="34" borderId="26" xfId="0" applyNumberFormat="1" applyFont="1" applyFill="1" applyBorder="1" applyAlignment="1" applyProtection="1">
      <alignment horizontal="center" vertical="center"/>
      <protection/>
    </xf>
    <xf numFmtId="3" fontId="6" fillId="34" borderId="27" xfId="0" applyNumberFormat="1" applyFont="1" applyFill="1" applyBorder="1" applyAlignment="1" applyProtection="1">
      <alignment horizontal="center" vertical="center"/>
      <protection/>
    </xf>
    <xf numFmtId="3" fontId="6" fillId="34" borderId="24" xfId="0" applyNumberFormat="1" applyFont="1" applyFill="1" applyBorder="1" applyAlignment="1" applyProtection="1">
      <alignment horizontal="center" vertical="center"/>
      <protection/>
    </xf>
    <xf numFmtId="0" fontId="6" fillId="34" borderId="27" xfId="0" applyNumberFormat="1" applyFont="1" applyFill="1" applyBorder="1" applyAlignment="1" applyProtection="1">
      <alignment horizontal="center" vertical="center"/>
      <protection/>
    </xf>
    <xf numFmtId="0" fontId="6" fillId="34" borderId="24" xfId="0" applyNumberFormat="1" applyFont="1" applyFill="1" applyBorder="1" applyAlignment="1" applyProtection="1">
      <alignment horizontal="center" vertical="center"/>
      <protection/>
    </xf>
    <xf numFmtId="0" fontId="6" fillId="34" borderId="28" xfId="0" applyNumberFormat="1" applyFont="1" applyFill="1" applyBorder="1" applyAlignment="1" applyProtection="1">
      <alignment horizontal="center" vertical="center"/>
      <protection/>
    </xf>
    <xf numFmtId="0" fontId="6" fillId="34" borderId="29" xfId="0" applyNumberFormat="1" applyFont="1" applyFill="1" applyBorder="1" applyAlignment="1" applyProtection="1">
      <alignment horizontal="center" vertical="center"/>
      <protection/>
    </xf>
    <xf numFmtId="0" fontId="6" fillId="34" borderId="30" xfId="0" applyNumberFormat="1" applyFont="1" applyFill="1" applyBorder="1" applyAlignment="1" applyProtection="1">
      <alignment horizontal="center" vertical="center"/>
      <protection/>
    </xf>
    <xf numFmtId="1" fontId="6" fillId="34" borderId="31" xfId="0" applyNumberFormat="1" applyFont="1" applyFill="1" applyBorder="1" applyAlignment="1" applyProtection="1">
      <alignment horizontal="center" vertical="center"/>
      <protection/>
    </xf>
    <xf numFmtId="1" fontId="6" fillId="34" borderId="32" xfId="0" applyNumberFormat="1" applyFont="1" applyFill="1" applyBorder="1" applyAlignment="1" applyProtection="1">
      <alignment horizontal="center" vertical="center"/>
      <protection/>
    </xf>
    <xf numFmtId="1" fontId="6" fillId="34" borderId="33" xfId="0" applyNumberFormat="1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vertical="center" wrapText="1"/>
      <protection locked="0"/>
    </xf>
    <xf numFmtId="0" fontId="13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3" fontId="6" fillId="18" borderId="37" xfId="0" applyNumberFormat="1" applyFont="1" applyFill="1" applyBorder="1" applyAlignment="1" applyProtection="1">
      <alignment horizontal="center" vertical="center"/>
      <protection/>
    </xf>
    <xf numFmtId="3" fontId="6" fillId="18" borderId="37" xfId="0" applyNumberFormat="1" applyFont="1" applyFill="1" applyBorder="1" applyAlignment="1" applyProtection="1">
      <alignment horizontal="center" vertical="center" wrapText="1"/>
      <protection/>
    </xf>
    <xf numFmtId="3" fontId="6" fillId="0" borderId="38" xfId="0" applyNumberFormat="1" applyFont="1" applyFill="1" applyBorder="1" applyAlignment="1" applyProtection="1">
      <alignment horizontal="center" vertical="center" wrapText="1"/>
      <protection/>
    </xf>
    <xf numFmtId="3" fontId="6" fillId="0" borderId="37" xfId="0" applyNumberFormat="1" applyFont="1" applyFill="1" applyBorder="1" applyAlignment="1" applyProtection="1">
      <alignment horizontal="center" vertical="center" wrapText="1"/>
      <protection/>
    </xf>
    <xf numFmtId="3" fontId="6" fillId="18" borderId="38" xfId="0" applyNumberFormat="1" applyFont="1" applyFill="1" applyBorder="1" applyAlignment="1" applyProtection="1">
      <alignment horizontal="center" vertical="center" wrapText="1"/>
      <protection/>
    </xf>
    <xf numFmtId="3" fontId="6" fillId="18" borderId="39" xfId="0" applyNumberFormat="1" applyFont="1" applyFill="1" applyBorder="1" applyAlignment="1" applyProtection="1">
      <alignment horizontal="center" vertical="center"/>
      <protection/>
    </xf>
    <xf numFmtId="3" fontId="13" fillId="35" borderId="40" xfId="0" applyNumberFormat="1" applyFont="1" applyFill="1" applyBorder="1" applyAlignment="1" applyProtection="1">
      <alignment horizontal="center" vertical="center"/>
      <protection locked="0"/>
    </xf>
    <xf numFmtId="3" fontId="13" fillId="35" borderId="11" xfId="0" applyNumberFormat="1" applyFont="1" applyFill="1" applyBorder="1" applyAlignment="1" applyProtection="1">
      <alignment horizontal="center" vertical="center"/>
      <protection locked="0"/>
    </xf>
    <xf numFmtId="3" fontId="13" fillId="35" borderId="14" xfId="0" applyNumberFormat="1" applyFont="1" applyFill="1" applyBorder="1" applyAlignment="1" applyProtection="1">
      <alignment horizontal="center" vertical="center"/>
      <protection locked="0"/>
    </xf>
    <xf numFmtId="3" fontId="13" fillId="35" borderId="41" xfId="0" applyNumberFormat="1" applyFont="1" applyFill="1" applyBorder="1" applyAlignment="1" applyProtection="1">
      <alignment horizontal="center" vertical="center"/>
      <protection locked="0"/>
    </xf>
    <xf numFmtId="0" fontId="13" fillId="35" borderId="40" xfId="0" applyNumberFormat="1" applyFont="1" applyFill="1" applyBorder="1" applyAlignment="1" applyProtection="1">
      <alignment horizontal="center" vertical="center"/>
      <protection locked="0"/>
    </xf>
    <xf numFmtId="0" fontId="1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5" borderId="14" xfId="0" applyNumberFormat="1" applyFont="1" applyFill="1" applyBorder="1" applyAlignment="1" applyProtection="1">
      <alignment horizontal="center" vertical="center"/>
      <protection locked="0"/>
    </xf>
    <xf numFmtId="3" fontId="13" fillId="35" borderId="42" xfId="0" applyNumberFormat="1" applyFont="1" applyFill="1" applyBorder="1" applyAlignment="1" applyProtection="1">
      <alignment horizontal="center" vertical="center"/>
      <protection/>
    </xf>
    <xf numFmtId="3" fontId="13" fillId="35" borderId="43" xfId="0" applyNumberFormat="1" applyFont="1" applyFill="1" applyBorder="1" applyAlignment="1" applyProtection="1">
      <alignment horizontal="center" vertical="center"/>
      <protection/>
    </xf>
    <xf numFmtId="3" fontId="13" fillId="35" borderId="43" xfId="0" applyNumberFormat="1" applyFont="1" applyFill="1" applyBorder="1" applyAlignment="1" applyProtection="1">
      <alignment horizontal="center" vertical="center"/>
      <protection locked="0"/>
    </xf>
    <xf numFmtId="3" fontId="13" fillId="35" borderId="44" xfId="0" applyNumberFormat="1" applyFont="1" applyFill="1" applyBorder="1" applyAlignment="1" applyProtection="1">
      <alignment horizontal="center" vertical="center"/>
      <protection/>
    </xf>
    <xf numFmtId="3" fontId="13" fillId="35" borderId="40" xfId="0" applyNumberFormat="1" applyFont="1" applyFill="1" applyBorder="1" applyAlignment="1" applyProtection="1">
      <alignment horizontal="center" vertical="center"/>
      <protection/>
    </xf>
    <xf numFmtId="3" fontId="13" fillId="35" borderId="11" xfId="0" applyNumberFormat="1" applyFont="1" applyFill="1" applyBorder="1" applyAlignment="1" applyProtection="1">
      <alignment horizontal="center" vertical="center"/>
      <protection/>
    </xf>
    <xf numFmtId="3" fontId="13" fillId="35" borderId="45" xfId="0" applyNumberFormat="1" applyFont="1" applyFill="1" applyBorder="1" applyAlignment="1" applyProtection="1">
      <alignment horizontal="center" vertical="center"/>
      <protection/>
    </xf>
    <xf numFmtId="3" fontId="13" fillId="35" borderId="46" xfId="0" applyNumberFormat="1" applyFont="1" applyFill="1" applyBorder="1" applyAlignment="1" applyProtection="1">
      <alignment horizontal="center" vertical="center"/>
      <protection/>
    </xf>
    <xf numFmtId="3" fontId="13" fillId="35" borderId="47" xfId="0" applyNumberFormat="1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left" vertical="center" wrapText="1"/>
      <protection locked="0"/>
    </xf>
    <xf numFmtId="3" fontId="6" fillId="34" borderId="48" xfId="0" applyNumberFormat="1" applyFont="1" applyFill="1" applyBorder="1" applyAlignment="1" applyProtection="1">
      <alignment horizontal="center" vertical="center"/>
      <protection/>
    </xf>
    <xf numFmtId="3" fontId="6" fillId="34" borderId="49" xfId="0" applyNumberFormat="1" applyFont="1" applyFill="1" applyBorder="1" applyAlignment="1" applyProtection="1">
      <alignment horizontal="center" vertical="center"/>
      <protection/>
    </xf>
    <xf numFmtId="3" fontId="6" fillId="34" borderId="50" xfId="0" applyNumberFormat="1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 applyProtection="1">
      <alignment horizontal="center" vertical="center" wrapText="1"/>
      <protection locked="0"/>
    </xf>
    <xf numFmtId="3" fontId="13" fillId="35" borderId="15" xfId="0" applyNumberFormat="1" applyFont="1" applyFill="1" applyBorder="1" applyAlignment="1" applyProtection="1">
      <alignment horizontal="center" vertical="center"/>
      <protection locked="0"/>
    </xf>
    <xf numFmtId="3" fontId="13" fillId="35" borderId="37" xfId="0" applyNumberFormat="1" applyFont="1" applyFill="1" applyBorder="1" applyAlignment="1" applyProtection="1">
      <alignment horizontal="center" vertical="center"/>
      <protection locked="0"/>
    </xf>
    <xf numFmtId="3" fontId="13" fillId="35" borderId="38" xfId="0" applyNumberFormat="1" applyFont="1" applyFill="1" applyBorder="1" applyAlignment="1" applyProtection="1">
      <alignment horizontal="center" vertical="center"/>
      <protection locked="0"/>
    </xf>
    <xf numFmtId="3" fontId="13" fillId="35" borderId="39" xfId="0" applyNumberFormat="1" applyFont="1" applyFill="1" applyBorder="1" applyAlignment="1" applyProtection="1">
      <alignment horizontal="center" vertical="center"/>
      <protection locked="0"/>
    </xf>
    <xf numFmtId="0" fontId="13" fillId="35" borderId="15" xfId="0" applyNumberFormat="1" applyFont="1" applyFill="1" applyBorder="1" applyAlignment="1" applyProtection="1">
      <alignment horizontal="center" vertical="center"/>
      <protection locked="0"/>
    </xf>
    <xf numFmtId="0" fontId="13" fillId="35" borderId="37" xfId="0" applyNumberFormat="1" applyFont="1" applyFill="1" applyBorder="1" applyAlignment="1" applyProtection="1">
      <alignment horizontal="center" vertical="center"/>
      <protection locked="0"/>
    </xf>
    <xf numFmtId="0" fontId="13" fillId="35" borderId="38" xfId="0" applyNumberFormat="1" applyFont="1" applyFill="1" applyBorder="1" applyAlignment="1" applyProtection="1">
      <alignment horizontal="center" vertical="center"/>
      <protection locked="0"/>
    </xf>
    <xf numFmtId="3" fontId="13" fillId="35" borderId="44" xfId="0" applyNumberFormat="1" applyFont="1" applyFill="1" applyBorder="1" applyAlignment="1" applyProtection="1">
      <alignment horizontal="center" vertical="center"/>
      <protection locked="0"/>
    </xf>
    <xf numFmtId="0" fontId="6" fillId="34" borderId="23" xfId="42" applyNumberFormat="1" applyFont="1" applyFill="1" applyBorder="1" applyAlignment="1" applyProtection="1">
      <alignment horizontal="center" vertical="center"/>
      <protection locked="0"/>
    </xf>
    <xf numFmtId="0" fontId="6" fillId="34" borderId="24" xfId="42" applyNumberFormat="1" applyFont="1" applyFill="1" applyBorder="1" applyAlignment="1" applyProtection="1">
      <alignment horizontal="center" vertical="center"/>
      <protection/>
    </xf>
    <xf numFmtId="3" fontId="6" fillId="34" borderId="25" xfId="42" applyNumberFormat="1" applyFont="1" applyFill="1" applyBorder="1" applyAlignment="1" applyProtection="1">
      <alignment horizontal="center" vertical="center"/>
      <protection/>
    </xf>
    <xf numFmtId="0" fontId="6" fillId="34" borderId="25" xfId="42" applyNumberFormat="1" applyFont="1" applyFill="1" applyBorder="1" applyAlignment="1" applyProtection="1">
      <alignment horizontal="center" vertical="center"/>
      <protection/>
    </xf>
    <xf numFmtId="0" fontId="6" fillId="34" borderId="26" xfId="42" applyNumberFormat="1" applyFont="1" applyFill="1" applyBorder="1" applyAlignment="1" applyProtection="1">
      <alignment horizontal="center" vertical="center"/>
      <protection/>
    </xf>
    <xf numFmtId="0" fontId="6" fillId="34" borderId="27" xfId="42" applyNumberFormat="1" applyFont="1" applyFill="1" applyBorder="1" applyAlignment="1" applyProtection="1">
      <alignment horizontal="center" vertical="center"/>
      <protection/>
    </xf>
    <xf numFmtId="3" fontId="6" fillId="34" borderId="24" xfId="42" applyNumberFormat="1" applyFont="1" applyFill="1" applyBorder="1" applyAlignment="1" applyProtection="1">
      <alignment horizontal="center" vertical="center"/>
      <protection/>
    </xf>
    <xf numFmtId="1" fontId="6" fillId="34" borderId="28" xfId="42" applyNumberFormat="1" applyFont="1" applyFill="1" applyBorder="1" applyAlignment="1" applyProtection="1">
      <alignment horizontal="center" vertical="center"/>
      <protection/>
    </xf>
    <xf numFmtId="1" fontId="6" fillId="34" borderId="53" xfId="42" applyNumberFormat="1" applyFont="1" applyFill="1" applyBorder="1" applyAlignment="1" applyProtection="1">
      <alignment horizontal="center" vertical="center"/>
      <protection/>
    </xf>
    <xf numFmtId="1" fontId="6" fillId="34" borderId="54" xfId="42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 locked="0"/>
    </xf>
    <xf numFmtId="0" fontId="13" fillId="35" borderId="17" xfId="0" applyNumberFormat="1" applyFont="1" applyFill="1" applyBorder="1" applyAlignment="1" applyProtection="1">
      <alignment horizontal="center" vertical="center"/>
      <protection locked="0"/>
    </xf>
    <xf numFmtId="3" fontId="13" fillId="35" borderId="13" xfId="0" applyNumberFormat="1" applyFont="1" applyFill="1" applyBorder="1" applyAlignment="1" applyProtection="1">
      <alignment horizontal="center" vertical="center"/>
      <protection/>
    </xf>
    <xf numFmtId="3" fontId="13" fillId="35" borderId="18" xfId="0" applyNumberFormat="1" applyFont="1" applyFill="1" applyBorder="1" applyAlignment="1" applyProtection="1">
      <alignment horizontal="center" vertical="center"/>
      <protection locked="0"/>
    </xf>
    <xf numFmtId="3" fontId="13" fillId="35" borderId="19" xfId="0" applyNumberFormat="1" applyFont="1" applyFill="1" applyBorder="1" applyAlignment="1" applyProtection="1">
      <alignment horizontal="center" vertical="center"/>
      <protection locked="0"/>
    </xf>
    <xf numFmtId="3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35" borderId="40" xfId="0" applyFont="1" applyFill="1" applyBorder="1" applyAlignment="1" applyProtection="1">
      <alignment horizontal="center" vertical="center"/>
      <protection locked="0"/>
    </xf>
    <xf numFmtId="0" fontId="13" fillId="35" borderId="11" xfId="0" applyFont="1" applyFill="1" applyBorder="1" applyAlignment="1" applyProtection="1">
      <alignment horizontal="center" vertical="center"/>
      <protection locked="0"/>
    </xf>
    <xf numFmtId="0" fontId="13" fillId="35" borderId="14" xfId="0" applyFont="1" applyFill="1" applyBorder="1" applyAlignment="1" applyProtection="1">
      <alignment horizontal="center" vertical="center"/>
      <protection locked="0"/>
    </xf>
    <xf numFmtId="0" fontId="13" fillId="35" borderId="41" xfId="0" applyFont="1" applyFill="1" applyBorder="1" applyAlignment="1" applyProtection="1">
      <alignment horizontal="center" vertical="center"/>
      <protection locked="0"/>
    </xf>
    <xf numFmtId="0" fontId="13" fillId="35" borderId="47" xfId="0" applyFont="1" applyFill="1" applyBorder="1" applyAlignment="1" applyProtection="1">
      <alignment horizontal="center" vertical="center"/>
      <protection locked="0"/>
    </xf>
    <xf numFmtId="1" fontId="6" fillId="34" borderId="24" xfId="42" applyNumberFormat="1" applyFont="1" applyFill="1" applyBorder="1" applyAlignment="1" applyProtection="1">
      <alignment horizontal="center" vertical="center"/>
      <protection/>
    </xf>
    <xf numFmtId="1" fontId="6" fillId="34" borderId="56" xfId="42" applyNumberFormat="1" applyFont="1" applyFill="1" applyBorder="1" applyAlignment="1" applyProtection="1">
      <alignment horizontal="center" vertical="center"/>
      <protection/>
    </xf>
    <xf numFmtId="1" fontId="6" fillId="34" borderId="57" xfId="42" applyNumberFormat="1" applyFont="1" applyFill="1" applyBorder="1" applyAlignment="1" applyProtection="1">
      <alignment horizontal="center" vertical="center"/>
      <protection/>
    </xf>
    <xf numFmtId="0" fontId="6" fillId="34" borderId="58" xfId="0" applyFont="1" applyFill="1" applyBorder="1" applyAlignment="1" applyProtection="1">
      <alignment horizontal="left" vertical="center"/>
      <protection locked="0"/>
    </xf>
    <xf numFmtId="0" fontId="6" fillId="34" borderId="59" xfId="42" applyNumberFormat="1" applyFont="1" applyFill="1" applyBorder="1" applyAlignment="1" applyProtection="1">
      <alignment horizontal="center" vertical="center"/>
      <protection locked="0"/>
    </xf>
    <xf numFmtId="3" fontId="6" fillId="34" borderId="31" xfId="42" applyNumberFormat="1" applyFont="1" applyFill="1" applyBorder="1" applyAlignment="1" applyProtection="1">
      <alignment horizontal="center" vertical="center"/>
      <protection/>
    </xf>
    <xf numFmtId="0" fontId="6" fillId="34" borderId="60" xfId="42" applyNumberFormat="1" applyFont="1" applyFill="1" applyBorder="1" applyAlignment="1" applyProtection="1">
      <alignment horizontal="center" vertical="center"/>
      <protection/>
    </xf>
    <xf numFmtId="0" fontId="6" fillId="34" borderId="61" xfId="42" applyNumberFormat="1" applyFont="1" applyFill="1" applyBorder="1" applyAlignment="1" applyProtection="1">
      <alignment horizontal="center" vertical="center"/>
      <protection/>
    </xf>
    <xf numFmtId="0" fontId="6" fillId="34" borderId="62" xfId="42" applyNumberFormat="1" applyFont="1" applyFill="1" applyBorder="1" applyAlignment="1" applyProtection="1">
      <alignment horizontal="center" vertical="center"/>
      <protection/>
    </xf>
    <xf numFmtId="0" fontId="6" fillId="34" borderId="31" xfId="42" applyNumberFormat="1" applyFont="1" applyFill="1" applyBorder="1" applyAlignment="1" applyProtection="1">
      <alignment horizontal="center" vertical="center"/>
      <protection/>
    </xf>
    <xf numFmtId="3" fontId="6" fillId="34" borderId="32" xfId="42" applyNumberFormat="1" applyFont="1" applyFill="1" applyBorder="1" applyAlignment="1" applyProtection="1">
      <alignment horizontal="center" vertical="center"/>
      <protection/>
    </xf>
    <xf numFmtId="3" fontId="6" fillId="34" borderId="33" xfId="42" applyNumberFormat="1" applyFont="1" applyFill="1" applyBorder="1" applyAlignment="1" applyProtection="1">
      <alignment horizontal="center" vertical="center"/>
      <protection/>
    </xf>
    <xf numFmtId="0" fontId="13" fillId="0" borderId="63" xfId="0" applyFont="1" applyFill="1" applyBorder="1" applyAlignment="1" applyProtection="1">
      <alignment horizontal="center" vertical="center"/>
      <protection locked="0"/>
    </xf>
    <xf numFmtId="0" fontId="13" fillId="0" borderId="64" xfId="0" applyFont="1" applyFill="1" applyBorder="1" applyAlignment="1" applyProtection="1">
      <alignment vertical="center" wrapText="1"/>
      <protection locked="0"/>
    </xf>
    <xf numFmtId="0" fontId="13" fillId="0" borderId="65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3" fontId="6" fillId="18" borderId="38" xfId="0" applyNumberFormat="1" applyFont="1" applyFill="1" applyBorder="1" applyAlignment="1" applyProtection="1">
      <alignment horizontal="center" vertical="center"/>
      <protection/>
    </xf>
    <xf numFmtId="3" fontId="13" fillId="35" borderId="42" xfId="0" applyNumberFormat="1" applyFont="1" applyFill="1" applyBorder="1" applyAlignment="1" applyProtection="1">
      <alignment horizontal="center" vertical="center"/>
      <protection locked="0"/>
    </xf>
    <xf numFmtId="3" fontId="13" fillId="35" borderId="67" xfId="0" applyNumberFormat="1" applyFont="1" applyFill="1" applyBorder="1" applyAlignment="1" applyProtection="1">
      <alignment horizontal="center" vertical="center"/>
      <protection locked="0"/>
    </xf>
    <xf numFmtId="3" fontId="13" fillId="35" borderId="68" xfId="0" applyNumberFormat="1" applyFont="1" applyFill="1" applyBorder="1" applyAlignment="1" applyProtection="1">
      <alignment horizontal="center" vertical="center"/>
      <protection locked="0"/>
    </xf>
    <xf numFmtId="0" fontId="13" fillId="35" borderId="68" xfId="0" applyNumberFormat="1" applyFont="1" applyFill="1" applyBorder="1" applyAlignment="1" applyProtection="1">
      <alignment horizontal="center" vertical="center"/>
      <protection locked="0"/>
    </xf>
    <xf numFmtId="0" fontId="13" fillId="35" borderId="43" xfId="0" applyNumberFormat="1" applyFont="1" applyFill="1" applyBorder="1" applyAlignment="1" applyProtection="1">
      <alignment horizontal="center" vertical="center"/>
      <protection locked="0"/>
    </xf>
    <xf numFmtId="0" fontId="13" fillId="35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69" xfId="0" applyFont="1" applyFill="1" applyBorder="1" applyAlignment="1" applyProtection="1">
      <alignment horizontal="center" vertical="center"/>
      <protection locked="0"/>
    </xf>
    <xf numFmtId="0" fontId="13" fillId="0" borderId="70" xfId="0" applyFont="1" applyFill="1" applyBorder="1" applyAlignment="1" applyProtection="1">
      <alignment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3" fontId="13" fillId="35" borderId="45" xfId="0" applyNumberFormat="1" applyFont="1" applyFill="1" applyBorder="1" applyAlignment="1" applyProtection="1">
      <alignment horizontal="center" vertical="center"/>
      <protection locked="0"/>
    </xf>
    <xf numFmtId="3" fontId="13" fillId="35" borderId="46" xfId="0" applyNumberFormat="1" applyFont="1" applyFill="1" applyBorder="1" applyAlignment="1" applyProtection="1">
      <alignment horizontal="center" vertical="center"/>
      <protection locked="0"/>
    </xf>
    <xf numFmtId="3" fontId="13" fillId="35" borderId="72" xfId="0" applyNumberFormat="1" applyFont="1" applyFill="1" applyBorder="1" applyAlignment="1" applyProtection="1">
      <alignment horizontal="center" vertical="center"/>
      <protection locked="0"/>
    </xf>
    <xf numFmtId="3" fontId="13" fillId="35" borderId="73" xfId="0" applyNumberFormat="1" applyFont="1" applyFill="1" applyBorder="1" applyAlignment="1" applyProtection="1">
      <alignment horizontal="center" vertical="center"/>
      <protection locked="0"/>
    </xf>
    <xf numFmtId="0" fontId="13" fillId="35" borderId="73" xfId="0" applyNumberFormat="1" applyFont="1" applyFill="1" applyBorder="1" applyAlignment="1" applyProtection="1">
      <alignment horizontal="center" vertical="center"/>
      <protection locked="0"/>
    </xf>
    <xf numFmtId="0" fontId="13" fillId="35" borderId="46" xfId="0" applyNumberFormat="1" applyFont="1" applyFill="1" applyBorder="1" applyAlignment="1" applyProtection="1">
      <alignment horizontal="center" vertical="center"/>
      <protection locked="0"/>
    </xf>
    <xf numFmtId="0" fontId="13" fillId="35" borderId="47" xfId="0" applyNumberFormat="1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3" fontId="6" fillId="34" borderId="56" xfId="0" applyNumberFormat="1" applyFont="1" applyFill="1" applyBorder="1" applyAlignment="1" applyProtection="1">
      <alignment horizontal="center" vertical="center"/>
      <protection/>
    </xf>
    <xf numFmtId="3" fontId="6" fillId="34" borderId="26" xfId="0" applyNumberFormat="1" applyFont="1" applyFill="1" applyBorder="1" applyAlignment="1" applyProtection="1">
      <alignment horizontal="center" vertical="center"/>
      <protection/>
    </xf>
    <xf numFmtId="0" fontId="6" fillId="34" borderId="56" xfId="0" applyNumberFormat="1" applyFont="1" applyFill="1" applyBorder="1" applyAlignment="1" applyProtection="1">
      <alignment horizontal="center" vertical="center"/>
      <protection/>
    </xf>
    <xf numFmtId="0" fontId="6" fillId="34" borderId="57" xfId="0" applyNumberFormat="1" applyFont="1" applyFill="1" applyBorder="1" applyAlignment="1" applyProtection="1">
      <alignment horizontal="center" vertical="center"/>
      <protection/>
    </xf>
    <xf numFmtId="1" fontId="6" fillId="34" borderId="24" xfId="0" applyNumberFormat="1" applyFont="1" applyFill="1" applyBorder="1" applyAlignment="1" applyProtection="1">
      <alignment horizontal="center" vertical="center"/>
      <protection/>
    </xf>
    <xf numFmtId="1" fontId="6" fillId="34" borderId="25" xfId="0" applyNumberFormat="1" applyFont="1" applyFill="1" applyBorder="1" applyAlignment="1" applyProtection="1">
      <alignment horizontal="center" vertical="center"/>
      <protection/>
    </xf>
    <xf numFmtId="1" fontId="6" fillId="34" borderId="27" xfId="0" applyNumberFormat="1" applyFont="1" applyFill="1" applyBorder="1" applyAlignment="1" applyProtection="1">
      <alignment horizontal="center" vertical="center"/>
      <protection/>
    </xf>
    <xf numFmtId="3" fontId="13" fillId="35" borderId="15" xfId="0" applyNumberFormat="1" applyFont="1" applyFill="1" applyBorder="1" applyAlignment="1" applyProtection="1">
      <alignment horizontal="center" vertical="center"/>
      <protection/>
    </xf>
    <xf numFmtId="3" fontId="13" fillId="35" borderId="37" xfId="0" applyNumberFormat="1" applyFont="1" applyFill="1" applyBorder="1" applyAlignment="1" applyProtection="1">
      <alignment horizontal="center" vertical="center"/>
      <protection/>
    </xf>
    <xf numFmtId="3" fontId="13" fillId="35" borderId="39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left" vertical="center"/>
    </xf>
    <xf numFmtId="3" fontId="6" fillId="34" borderId="66" xfId="0" applyNumberFormat="1" applyFont="1" applyFill="1" applyBorder="1" applyAlignment="1" applyProtection="1">
      <alignment horizontal="center" vertical="center"/>
      <protection/>
    </xf>
    <xf numFmtId="0" fontId="6" fillId="34" borderId="74" xfId="0" applyFont="1" applyFill="1" applyBorder="1" applyAlignment="1" applyProtection="1">
      <alignment horizontal="center" vertical="center"/>
      <protection locked="0"/>
    </xf>
    <xf numFmtId="3" fontId="6" fillId="34" borderId="39" xfId="0" applyNumberFormat="1" applyFont="1" applyFill="1" applyBorder="1" applyAlignment="1" applyProtection="1">
      <alignment horizontal="center" vertical="center"/>
      <protection/>
    </xf>
    <xf numFmtId="3" fontId="6" fillId="34" borderId="47" xfId="0" applyNumberFormat="1" applyFont="1" applyFill="1" applyBorder="1" applyAlignment="1" applyProtection="1">
      <alignment horizontal="center" vertical="center"/>
      <protection/>
    </xf>
    <xf numFmtId="3" fontId="6" fillId="34" borderId="45" xfId="0" applyNumberFormat="1" applyFont="1" applyFill="1" applyBorder="1" applyAlignment="1" applyProtection="1">
      <alignment horizontal="center" vertical="center"/>
      <protection/>
    </xf>
    <xf numFmtId="3" fontId="6" fillId="34" borderId="46" xfId="0" applyNumberFormat="1" applyFont="1" applyFill="1" applyBorder="1" applyAlignment="1" applyProtection="1">
      <alignment horizontal="center" vertical="center"/>
      <protection/>
    </xf>
    <xf numFmtId="3" fontId="6" fillId="34" borderId="72" xfId="0" applyNumberFormat="1" applyFont="1" applyFill="1" applyBorder="1" applyAlignment="1" applyProtection="1">
      <alignment horizontal="center" vertical="center"/>
      <protection/>
    </xf>
    <xf numFmtId="0" fontId="6" fillId="34" borderId="46" xfId="0" applyNumberFormat="1" applyFont="1" applyFill="1" applyBorder="1" applyAlignment="1" applyProtection="1">
      <alignment horizontal="center" vertical="center"/>
      <protection/>
    </xf>
    <xf numFmtId="0" fontId="6" fillId="34" borderId="47" xfId="0" applyNumberFormat="1" applyFont="1" applyFill="1" applyBorder="1" applyAlignment="1" applyProtection="1">
      <alignment horizontal="center" vertical="center"/>
      <protection/>
    </xf>
    <xf numFmtId="3" fontId="6" fillId="34" borderId="37" xfId="0" applyNumberFormat="1" applyFont="1" applyFill="1" applyBorder="1" applyAlignment="1" applyProtection="1">
      <alignment horizontal="center" vertical="center"/>
      <protection/>
    </xf>
    <xf numFmtId="3" fontId="6" fillId="34" borderId="66" xfId="0" applyNumberFormat="1" applyFont="1" applyFill="1" applyBorder="1" applyAlignment="1" applyProtection="1">
      <alignment horizontal="center" vertical="center"/>
      <protection/>
    </xf>
    <xf numFmtId="3" fontId="6" fillId="34" borderId="73" xfId="0" applyNumberFormat="1" applyFont="1" applyFill="1" applyBorder="1" applyAlignment="1" applyProtection="1">
      <alignment horizontal="center" vertical="center"/>
      <protection/>
    </xf>
    <xf numFmtId="3" fontId="6" fillId="34" borderId="75" xfId="0" applyNumberFormat="1" applyFont="1" applyFill="1" applyBorder="1" applyAlignment="1" applyProtection="1">
      <alignment horizontal="center" vertical="center"/>
      <protection/>
    </xf>
    <xf numFmtId="3" fontId="6" fillId="34" borderId="29" xfId="0" applyNumberFormat="1" applyFont="1" applyFill="1" applyBorder="1" applyAlignment="1" applyProtection="1">
      <alignment horizontal="center" vertical="center"/>
      <protection/>
    </xf>
    <xf numFmtId="0" fontId="6" fillId="34" borderId="60" xfId="0" applyFont="1" applyFill="1" applyBorder="1" applyAlignment="1" applyProtection="1">
      <alignment horizontal="center" vertical="center" textRotation="90" wrapText="1"/>
      <protection locked="0"/>
    </xf>
    <xf numFmtId="0" fontId="6" fillId="34" borderId="29" xfId="0" applyFont="1" applyFill="1" applyBorder="1" applyAlignment="1" applyProtection="1">
      <alignment horizontal="center" vertical="center" textRotation="90" wrapText="1"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105" fillId="0" borderId="0" xfId="0" applyFont="1" applyFill="1" applyBorder="1" applyAlignment="1" applyProtection="1">
      <alignment horizontal="center" vertical="center"/>
      <protection locked="0"/>
    </xf>
    <xf numFmtId="3" fontId="6" fillId="34" borderId="60" xfId="0" applyNumberFormat="1" applyFont="1" applyFill="1" applyBorder="1" applyAlignment="1" applyProtection="1">
      <alignment horizontal="center" vertical="center"/>
      <protection/>
    </xf>
    <xf numFmtId="3" fontId="6" fillId="34" borderId="62" xfId="0" applyNumberFormat="1" applyFont="1" applyFill="1" applyBorder="1" applyAlignment="1" applyProtection="1">
      <alignment horizontal="center" vertical="center"/>
      <protection/>
    </xf>
    <xf numFmtId="3" fontId="6" fillId="34" borderId="76" xfId="0" applyNumberFormat="1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 textRotation="90" wrapText="1"/>
      <protection locked="0"/>
    </xf>
    <xf numFmtId="0" fontId="14" fillId="34" borderId="75" xfId="0" applyFont="1" applyFill="1" applyBorder="1" applyAlignment="1">
      <alignment horizontal="center" vertical="center" textRotation="90" wrapText="1"/>
    </xf>
    <xf numFmtId="0" fontId="14" fillId="34" borderId="29" xfId="0" applyFont="1" applyFill="1" applyBorder="1" applyAlignment="1">
      <alignment horizontal="center" vertical="center" textRotation="90" wrapText="1"/>
    </xf>
    <xf numFmtId="0" fontId="13" fillId="34" borderId="29" xfId="0" applyFont="1" applyFill="1" applyBorder="1" applyAlignment="1">
      <alignment horizontal="center" vertical="center"/>
    </xf>
    <xf numFmtId="0" fontId="6" fillId="34" borderId="18" xfId="0" applyFont="1" applyFill="1" applyBorder="1" applyAlignment="1" applyProtection="1">
      <alignment horizontal="center" vertical="center" textRotation="90"/>
      <protection locked="0"/>
    </xf>
    <xf numFmtId="0" fontId="6" fillId="34" borderId="75" xfId="0" applyFont="1" applyFill="1" applyBorder="1" applyAlignment="1" applyProtection="1">
      <alignment horizontal="center" vertical="center" textRotation="90"/>
      <protection locked="0"/>
    </xf>
    <xf numFmtId="0" fontId="6" fillId="34" borderId="75" xfId="0" applyFont="1" applyFill="1" applyBorder="1" applyAlignment="1" applyProtection="1">
      <alignment horizontal="center" vertical="center" textRotation="90" wrapText="1"/>
      <protection locked="0"/>
    </xf>
    <xf numFmtId="0" fontId="6" fillId="34" borderId="41" xfId="0" applyFont="1" applyFill="1" applyBorder="1" applyAlignment="1" applyProtection="1">
      <alignment horizontal="center" vertical="center" textRotation="90" wrapText="1"/>
      <protection locked="0"/>
    </xf>
    <xf numFmtId="0" fontId="6" fillId="34" borderId="20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 applyProtection="1">
      <alignment horizontal="center" vertical="center"/>
      <protection locked="0"/>
    </xf>
    <xf numFmtId="0" fontId="6" fillId="34" borderId="46" xfId="0" applyFont="1" applyFill="1" applyBorder="1" applyAlignment="1" applyProtection="1">
      <alignment horizontal="center" vertical="center"/>
      <protection locked="0"/>
    </xf>
    <xf numFmtId="0" fontId="6" fillId="34" borderId="44" xfId="0" applyFont="1" applyFill="1" applyBorder="1" applyAlignment="1" applyProtection="1">
      <alignment horizontal="center" vertical="center"/>
      <protection locked="0"/>
    </xf>
    <xf numFmtId="0" fontId="6" fillId="34" borderId="47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 textRotation="90" wrapText="1"/>
      <protection locked="0"/>
    </xf>
    <xf numFmtId="0" fontId="6" fillId="34" borderId="28" xfId="0" applyFont="1" applyFill="1" applyBorder="1" applyAlignment="1" applyProtection="1">
      <alignment horizontal="center" vertical="center" textRotation="90" wrapText="1"/>
      <protection locked="0"/>
    </xf>
    <xf numFmtId="0" fontId="6" fillId="34" borderId="62" xfId="0" applyFont="1" applyFill="1" applyBorder="1" applyAlignment="1" applyProtection="1">
      <alignment horizontal="center" vertical="center" textRotation="90" wrapText="1"/>
      <protection locked="0"/>
    </xf>
    <xf numFmtId="0" fontId="6" fillId="34" borderId="76" xfId="0" applyFont="1" applyFill="1" applyBorder="1" applyAlignment="1" applyProtection="1">
      <alignment horizontal="center" vertical="center" textRotation="90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77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3" fontId="6" fillId="34" borderId="31" xfId="0" applyNumberFormat="1" applyFont="1" applyFill="1" applyBorder="1" applyAlignment="1" applyProtection="1">
      <alignment horizontal="center" vertical="center"/>
      <protection/>
    </xf>
    <xf numFmtId="3" fontId="6" fillId="34" borderId="28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83" fillId="0" borderId="0" xfId="0" applyFont="1" applyFill="1" applyBorder="1" applyAlignment="1" applyProtection="1">
      <alignment horizontal="left" vertical="top"/>
      <protection locked="0"/>
    </xf>
    <xf numFmtId="0" fontId="6" fillId="34" borderId="42" xfId="0" applyFont="1" applyFill="1" applyBorder="1" applyAlignment="1" applyProtection="1">
      <alignment horizontal="center" vertical="center"/>
      <protection locked="0"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vertical="center"/>
      <protection locked="0"/>
    </xf>
    <xf numFmtId="0" fontId="13" fillId="34" borderId="18" xfId="0" applyFont="1" applyFill="1" applyBorder="1" applyAlignment="1" applyProtection="1">
      <alignment vertical="center"/>
      <protection locked="0"/>
    </xf>
    <xf numFmtId="0" fontId="6" fillId="34" borderId="67" xfId="0" applyFont="1" applyFill="1" applyBorder="1" applyAlignment="1" applyProtection="1">
      <alignment horizontal="center" vertical="center" textRotation="90" wrapText="1"/>
      <protection locked="0"/>
    </xf>
    <xf numFmtId="0" fontId="6" fillId="34" borderId="14" xfId="0" applyFont="1" applyFill="1" applyBorder="1" applyAlignment="1" applyProtection="1">
      <alignment horizontal="center" vertical="center" textRotation="90" wrapText="1"/>
      <protection locked="0"/>
    </xf>
    <xf numFmtId="0" fontId="6" fillId="34" borderId="19" xfId="0" applyFont="1" applyFill="1" applyBorder="1" applyAlignment="1" applyProtection="1">
      <alignment horizontal="center" vertical="center" textRotation="90" wrapText="1"/>
      <protection locked="0"/>
    </xf>
    <xf numFmtId="0" fontId="6" fillId="34" borderId="42" xfId="0" applyFont="1" applyFill="1" applyBorder="1" applyAlignment="1" applyProtection="1">
      <alignment horizontal="center" vertical="center" textRotation="90" wrapText="1"/>
      <protection locked="0"/>
    </xf>
    <xf numFmtId="0" fontId="6" fillId="34" borderId="4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7" xfId="0" applyFont="1" applyFill="1" applyBorder="1" applyAlignment="1" applyProtection="1">
      <alignment horizontal="center" vertical="center" textRotation="90" wrapText="1"/>
      <protection locked="0"/>
    </xf>
    <xf numFmtId="0" fontId="6" fillId="34" borderId="67" xfId="0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locked="0"/>
    </xf>
    <xf numFmtId="0" fontId="6" fillId="34" borderId="60" xfId="0" applyFont="1" applyFill="1" applyBorder="1" applyAlignment="1" applyProtection="1">
      <alignment horizontal="center" vertical="center"/>
      <protection locked="0"/>
    </xf>
    <xf numFmtId="0" fontId="6" fillId="34" borderId="74" xfId="0" applyFont="1" applyFill="1" applyBorder="1" applyAlignment="1" applyProtection="1">
      <alignment horizontal="center" vertical="center"/>
      <protection locked="0"/>
    </xf>
    <xf numFmtId="0" fontId="6" fillId="34" borderId="59" xfId="0" applyFont="1" applyFill="1" applyBorder="1" applyAlignment="1" applyProtection="1">
      <alignment horizontal="center" vertical="center"/>
      <protection locked="0"/>
    </xf>
    <xf numFmtId="0" fontId="6" fillId="34" borderId="33" xfId="0" applyFont="1" applyFill="1" applyBorder="1" applyAlignment="1" applyProtection="1">
      <alignment horizontal="center" vertical="center"/>
      <protection locked="0"/>
    </xf>
    <xf numFmtId="0" fontId="6" fillId="34" borderId="61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 textRotation="90" wrapText="1"/>
      <protection locked="0"/>
    </xf>
    <xf numFmtId="0" fontId="6" fillId="34" borderId="62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45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 textRotation="90" wrapText="1"/>
      <protection locked="0"/>
    </xf>
    <xf numFmtId="0" fontId="13" fillId="34" borderId="75" xfId="0" applyFont="1" applyFill="1" applyBorder="1" applyAlignment="1">
      <alignment horizontal="center" vertical="center" textRotation="90" wrapText="1"/>
    </xf>
    <xf numFmtId="0" fontId="6" fillId="34" borderId="7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8" xfId="0" applyFont="1" applyFill="1" applyBorder="1" applyAlignment="1" applyProtection="1">
      <alignment horizontal="center" vertical="center" textRotation="90"/>
      <protection locked="0"/>
    </xf>
    <xf numFmtId="0" fontId="6" fillId="34" borderId="75" xfId="0" applyFont="1" applyFill="1" applyBorder="1" applyAlignment="1" applyProtection="1">
      <alignment horizontal="center" vertical="center" textRotation="90"/>
      <protection locked="0"/>
    </xf>
    <xf numFmtId="0" fontId="6" fillId="34" borderId="41" xfId="0" applyFont="1" applyFill="1" applyBorder="1" applyAlignment="1" applyProtection="1">
      <alignment horizontal="center" vertical="center" textRotation="90" wrapText="1"/>
      <protection locked="0"/>
    </xf>
    <xf numFmtId="0" fontId="6" fillId="34" borderId="20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 applyProtection="1">
      <alignment horizontal="center" vertical="center"/>
      <protection locked="0"/>
    </xf>
    <xf numFmtId="0" fontId="6" fillId="34" borderId="46" xfId="0" applyFont="1" applyFill="1" applyBorder="1" applyAlignment="1" applyProtection="1">
      <alignment horizontal="center" vertical="center"/>
      <protection locked="0"/>
    </xf>
    <xf numFmtId="0" fontId="6" fillId="34" borderId="44" xfId="0" applyFont="1" applyFill="1" applyBorder="1" applyAlignment="1" applyProtection="1">
      <alignment horizontal="center" vertical="center"/>
      <protection locked="0"/>
    </xf>
    <xf numFmtId="0" fontId="6" fillId="34" borderId="47" xfId="0" applyFont="1" applyFill="1" applyBorder="1" applyAlignment="1" applyProtection="1">
      <alignment horizontal="center" vertical="center"/>
      <protection locked="0"/>
    </xf>
    <xf numFmtId="0" fontId="6" fillId="34" borderId="48" xfId="0" applyFont="1" applyFill="1" applyBorder="1" applyAlignment="1" applyProtection="1">
      <alignment horizontal="center" vertical="center" textRotation="90" wrapText="1"/>
      <protection locked="0"/>
    </xf>
    <xf numFmtId="0" fontId="6" fillId="34" borderId="78" xfId="0" applyFont="1" applyFill="1" applyBorder="1" applyAlignment="1" applyProtection="1">
      <alignment horizontal="center" vertical="center" textRotation="90" wrapText="1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83" fillId="0" borderId="0" xfId="0" applyFont="1" applyFill="1" applyBorder="1" applyAlignment="1" applyProtection="1">
      <alignment horizontal="left" vertical="top"/>
      <protection locked="0"/>
    </xf>
    <xf numFmtId="0" fontId="6" fillId="34" borderId="42" xfId="0" applyFont="1" applyFill="1" applyBorder="1" applyAlignment="1" applyProtection="1">
      <alignment horizontal="center" vertical="center"/>
      <protection locked="0"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vertical="center"/>
      <protection locked="0"/>
    </xf>
    <xf numFmtId="0" fontId="13" fillId="34" borderId="18" xfId="0" applyFont="1" applyFill="1" applyBorder="1" applyAlignment="1" applyProtection="1">
      <alignment vertical="center"/>
      <protection locked="0"/>
    </xf>
    <xf numFmtId="0" fontId="6" fillId="34" borderId="67" xfId="0" applyFont="1" applyFill="1" applyBorder="1" applyAlignment="1" applyProtection="1">
      <alignment horizontal="center" vertical="center" textRotation="90" wrapText="1"/>
      <protection locked="0"/>
    </xf>
    <xf numFmtId="0" fontId="6" fillId="34" borderId="14" xfId="0" applyFont="1" applyFill="1" applyBorder="1" applyAlignment="1" applyProtection="1">
      <alignment horizontal="center" vertical="center" textRotation="90" wrapText="1"/>
      <protection locked="0"/>
    </xf>
    <xf numFmtId="0" fontId="6" fillId="34" borderId="19" xfId="0" applyFont="1" applyFill="1" applyBorder="1" applyAlignment="1" applyProtection="1">
      <alignment horizontal="center" vertical="center" textRotation="90" wrapText="1"/>
      <protection locked="0"/>
    </xf>
    <xf numFmtId="0" fontId="6" fillId="34" borderId="67" xfId="0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locked="0"/>
    </xf>
    <xf numFmtId="0" fontId="6" fillId="34" borderId="60" xfId="0" applyFont="1" applyFill="1" applyBorder="1" applyAlignment="1" applyProtection="1">
      <alignment horizontal="center" vertical="center"/>
      <protection locked="0"/>
    </xf>
    <xf numFmtId="0" fontId="6" fillId="34" borderId="74" xfId="0" applyFont="1" applyFill="1" applyBorder="1" applyAlignment="1" applyProtection="1">
      <alignment horizontal="center" vertical="center"/>
      <protection locked="0"/>
    </xf>
    <xf numFmtId="0" fontId="6" fillId="34" borderId="59" xfId="0" applyFont="1" applyFill="1" applyBorder="1" applyAlignment="1" applyProtection="1">
      <alignment horizontal="center" vertical="center"/>
      <protection locked="0"/>
    </xf>
    <xf numFmtId="0" fontId="6" fillId="34" borderId="33" xfId="0" applyFont="1" applyFill="1" applyBorder="1" applyAlignment="1" applyProtection="1">
      <alignment horizontal="center" vertical="center"/>
      <protection locked="0"/>
    </xf>
    <xf numFmtId="0" fontId="6" fillId="34" borderId="61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 textRotation="90" wrapText="1"/>
      <protection locked="0"/>
    </xf>
    <xf numFmtId="0" fontId="6" fillId="34" borderId="62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45" xfId="0" applyFont="1" applyFill="1" applyBorder="1" applyAlignment="1" applyProtection="1">
      <alignment horizontal="center" vertical="center"/>
      <protection locked="0"/>
    </xf>
    <xf numFmtId="0" fontId="10" fillId="0" borderId="74" xfId="55" applyFont="1" applyFill="1" applyBorder="1" applyAlignment="1">
      <alignment horizontal="center" vertical="center" textRotation="90" wrapText="1"/>
      <protection/>
    </xf>
    <xf numFmtId="0" fontId="104" fillId="0" borderId="12" xfId="55" applyFont="1" applyFill="1" applyBorder="1" applyAlignment="1">
      <alignment horizontal="center" textRotation="90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4" fillId="0" borderId="11" xfId="55" applyFont="1" applyFill="1" applyBorder="1" applyAlignment="1">
      <alignment horizontal="center" wrapText="1"/>
      <protection/>
    </xf>
    <xf numFmtId="0" fontId="10" fillId="0" borderId="14" xfId="55" applyFont="1" applyFill="1" applyBorder="1" applyAlignment="1">
      <alignment horizontal="center" vertical="center" wrapText="1"/>
      <protection/>
    </xf>
    <xf numFmtId="0" fontId="104" fillId="0" borderId="36" xfId="55" applyFont="1" applyFill="1" applyBorder="1" applyAlignment="1">
      <alignment horizontal="center" vertical="center" wrapText="1"/>
      <protection/>
    </xf>
    <xf numFmtId="0" fontId="10" fillId="0" borderId="14" xfId="55" applyFont="1" applyFill="1" applyBorder="1" applyAlignment="1">
      <alignment horizontal="center" vertical="center"/>
      <protection/>
    </xf>
    <xf numFmtId="0" fontId="104" fillId="0" borderId="36" xfId="55" applyFont="1" applyFill="1" applyBorder="1" applyAlignment="1">
      <alignment horizontal="center" vertical="center"/>
      <protection/>
    </xf>
    <xf numFmtId="0" fontId="104" fillId="0" borderId="11" xfId="55" applyFont="1" applyFill="1" applyBorder="1" applyAlignment="1">
      <alignment horizontal="center" vertical="center"/>
      <protection/>
    </xf>
    <xf numFmtId="0" fontId="18" fillId="0" borderId="0" xfId="0" applyNumberFormat="1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left" vertical="center"/>
    </xf>
    <xf numFmtId="1" fontId="20" fillId="0" borderId="0" xfId="0" applyNumberFormat="1" applyFont="1" applyBorder="1" applyAlignment="1">
      <alignment vertical="center"/>
    </xf>
    <xf numFmtId="0" fontId="104" fillId="0" borderId="11" xfId="55" applyFont="1" applyFill="1" applyBorder="1" applyAlignment="1">
      <alignment horizontal="center" vertical="center" wrapText="1"/>
      <protection/>
    </xf>
    <xf numFmtId="0" fontId="10" fillId="0" borderId="18" xfId="55" applyFont="1" applyFill="1" applyBorder="1" applyAlignment="1">
      <alignment horizontal="center" textRotation="90" wrapText="1"/>
      <protection/>
    </xf>
    <xf numFmtId="0" fontId="104" fillId="0" borderId="18" xfId="55" applyFont="1" applyFill="1" applyBorder="1" applyAlignment="1">
      <alignment horizontal="center" wrapText="1"/>
      <protection/>
    </xf>
    <xf numFmtId="0" fontId="9" fillId="0" borderId="12" xfId="55" applyFont="1" applyFill="1" applyBorder="1" applyAlignment="1">
      <alignment horizontal="center" textRotation="90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885825</xdr:colOff>
      <xdr:row>0</xdr:row>
      <xdr:rowOff>180975</xdr:rowOff>
    </xdr:from>
    <xdr:to>
      <xdr:col>19</xdr:col>
      <xdr:colOff>85725</xdr:colOff>
      <xdr:row>1</xdr:row>
      <xdr:rowOff>504825</xdr:rowOff>
    </xdr:to>
    <xdr:pic>
      <xdr:nvPicPr>
        <xdr:cNvPr id="1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85125" y="180975"/>
          <a:ext cx="3000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514350</xdr:colOff>
      <xdr:row>0</xdr:row>
      <xdr:rowOff>238125</xdr:rowOff>
    </xdr:from>
    <xdr:to>
      <xdr:col>19</xdr:col>
      <xdr:colOff>990600</xdr:colOff>
      <xdr:row>1</xdr:row>
      <xdr:rowOff>561975</xdr:rowOff>
    </xdr:to>
    <xdr:pic>
      <xdr:nvPicPr>
        <xdr:cNvPr id="1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75675" y="238125"/>
          <a:ext cx="3009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219075</xdr:colOff>
      <xdr:row>0</xdr:row>
      <xdr:rowOff>66675</xdr:rowOff>
    </xdr:from>
    <xdr:to>
      <xdr:col>19</xdr:col>
      <xdr:colOff>95250</xdr:colOff>
      <xdr:row>0</xdr:row>
      <xdr:rowOff>457200</xdr:rowOff>
    </xdr:to>
    <xdr:pic>
      <xdr:nvPicPr>
        <xdr:cNvPr id="1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66675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8"/>
  <sheetViews>
    <sheetView tabSelected="1" zoomScale="21" zoomScaleNormal="21" zoomScaleSheetLayoutView="25" workbookViewId="0" topLeftCell="A1">
      <pane ySplit="8" topLeftCell="A9" activePane="bottomLeft" state="frozen"/>
      <selection pane="topLeft" activeCell="A1" sqref="A1"/>
      <selection pane="bottomLeft" activeCell="O13" sqref="O13"/>
    </sheetView>
  </sheetViews>
  <sheetFormatPr defaultColWidth="8.875" defaultRowHeight="12.75"/>
  <cols>
    <col min="1" max="1" width="16.125" style="37" customWidth="1"/>
    <col min="2" max="2" width="132.625" style="29" customWidth="1"/>
    <col min="3" max="3" width="26.625" style="35" customWidth="1"/>
    <col min="4" max="4" width="18.625" style="36" customWidth="1"/>
    <col min="5" max="6" width="20.625" style="29" customWidth="1"/>
    <col min="7" max="7" width="16.625" style="29" customWidth="1"/>
    <col min="8" max="13" width="20.125" style="29" customWidth="1"/>
    <col min="14" max="14" width="20.625" style="29" customWidth="1"/>
    <col min="15" max="30" width="16.625" style="32" customWidth="1"/>
    <col min="31" max="34" width="16.625" style="37" customWidth="1"/>
    <col min="35" max="35" width="16.625" style="38" customWidth="1"/>
    <col min="36" max="38" width="14.375" style="38" customWidth="1"/>
    <col min="39" max="39" width="14.375" style="56" customWidth="1"/>
    <col min="40" max="40" width="21.25390625" style="56" customWidth="1"/>
    <col min="41" max="16384" width="8.875" style="8" customWidth="1"/>
  </cols>
  <sheetData>
    <row r="1" spans="1:40" s="1" customFormat="1" ht="75" customHeight="1">
      <c r="A1" s="265" t="s">
        <v>193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</row>
    <row r="2" spans="1:40" s="43" customFormat="1" ht="48.75" customHeight="1">
      <c r="A2" s="220" t="s">
        <v>176</v>
      </c>
      <c r="B2" s="4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s="1" customFormat="1" ht="48.75" customHeight="1" thickBot="1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5" customFormat="1" ht="53.25" customHeight="1" thickBot="1">
      <c r="A4" s="267" t="s">
        <v>8</v>
      </c>
      <c r="B4" s="251" t="s">
        <v>9</v>
      </c>
      <c r="C4" s="273" t="s">
        <v>30</v>
      </c>
      <c r="D4" s="276" t="s">
        <v>28</v>
      </c>
      <c r="E4" s="251" t="s">
        <v>19</v>
      </c>
      <c r="F4" s="251"/>
      <c r="G4" s="251"/>
      <c r="H4" s="251"/>
      <c r="I4" s="279"/>
      <c r="J4" s="279"/>
      <c r="K4" s="279"/>
      <c r="L4" s="279"/>
      <c r="M4" s="279"/>
      <c r="N4" s="253"/>
      <c r="O4" s="280" t="s">
        <v>20</v>
      </c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5" t="s">
        <v>24</v>
      </c>
      <c r="AF4" s="283"/>
      <c r="AG4" s="283"/>
      <c r="AH4" s="283"/>
      <c r="AI4" s="283"/>
      <c r="AJ4" s="283"/>
      <c r="AK4" s="283"/>
      <c r="AL4" s="283"/>
      <c r="AM4" s="283"/>
      <c r="AN4" s="284"/>
    </row>
    <row r="5" spans="1:40" s="5" customFormat="1" ht="53.25" customHeight="1" thickBot="1">
      <c r="A5" s="268"/>
      <c r="B5" s="270"/>
      <c r="C5" s="274"/>
      <c r="D5" s="277"/>
      <c r="E5" s="286" t="s">
        <v>27</v>
      </c>
      <c r="F5" s="242" t="s">
        <v>29</v>
      </c>
      <c r="G5" s="246" t="s">
        <v>23</v>
      </c>
      <c r="H5" s="242" t="s">
        <v>31</v>
      </c>
      <c r="I5" s="242" t="s">
        <v>62</v>
      </c>
      <c r="J5" s="242" t="s">
        <v>63</v>
      </c>
      <c r="K5" s="242" t="s">
        <v>64</v>
      </c>
      <c r="L5" s="242" t="s">
        <v>65</v>
      </c>
      <c r="M5" s="242" t="s">
        <v>60</v>
      </c>
      <c r="N5" s="249" t="s">
        <v>59</v>
      </c>
      <c r="O5" s="280" t="s">
        <v>3</v>
      </c>
      <c r="P5" s="281"/>
      <c r="Q5" s="281"/>
      <c r="R5" s="281"/>
      <c r="S5" s="281"/>
      <c r="T5" s="281"/>
      <c r="U5" s="285"/>
      <c r="V5" s="287"/>
      <c r="W5" s="288" t="s">
        <v>18</v>
      </c>
      <c r="X5" s="281"/>
      <c r="Y5" s="281"/>
      <c r="Z5" s="281"/>
      <c r="AA5" s="281"/>
      <c r="AB5" s="281"/>
      <c r="AC5" s="285"/>
      <c r="AD5" s="287"/>
      <c r="AE5" s="282" t="s">
        <v>25</v>
      </c>
      <c r="AF5" s="283"/>
      <c r="AG5" s="283"/>
      <c r="AH5" s="284"/>
      <c r="AI5" s="282" t="s">
        <v>26</v>
      </c>
      <c r="AJ5" s="283"/>
      <c r="AK5" s="283"/>
      <c r="AL5" s="283"/>
      <c r="AM5" s="283"/>
      <c r="AN5" s="284"/>
    </row>
    <row r="6" spans="1:42" s="5" customFormat="1" ht="52.5" customHeight="1">
      <c r="A6" s="268"/>
      <c r="B6" s="271"/>
      <c r="C6" s="274"/>
      <c r="D6" s="277"/>
      <c r="E6" s="286"/>
      <c r="F6" s="248"/>
      <c r="G6" s="247"/>
      <c r="H6" s="248"/>
      <c r="I6" s="243"/>
      <c r="J6" s="243"/>
      <c r="K6" s="243"/>
      <c r="L6" s="243"/>
      <c r="M6" s="243"/>
      <c r="N6" s="249"/>
      <c r="O6" s="267" t="s">
        <v>11</v>
      </c>
      <c r="P6" s="251"/>
      <c r="Q6" s="279"/>
      <c r="R6" s="253"/>
      <c r="S6" s="267" t="s">
        <v>34</v>
      </c>
      <c r="T6" s="251"/>
      <c r="U6" s="279"/>
      <c r="V6" s="253"/>
      <c r="W6" s="267" t="s">
        <v>35</v>
      </c>
      <c r="X6" s="251"/>
      <c r="Y6" s="279"/>
      <c r="Z6" s="253"/>
      <c r="AA6" s="267" t="s">
        <v>36</v>
      </c>
      <c r="AB6" s="251"/>
      <c r="AC6" s="279"/>
      <c r="AD6" s="253"/>
      <c r="AE6" s="267" t="s">
        <v>0</v>
      </c>
      <c r="AF6" s="251" t="s">
        <v>1</v>
      </c>
      <c r="AG6" s="251" t="s">
        <v>2</v>
      </c>
      <c r="AH6" s="253" t="s">
        <v>14</v>
      </c>
      <c r="AI6" s="255" t="s">
        <v>78</v>
      </c>
      <c r="AJ6" s="235" t="s">
        <v>38</v>
      </c>
      <c r="AK6" s="235" t="s">
        <v>37</v>
      </c>
      <c r="AL6" s="235" t="s">
        <v>22</v>
      </c>
      <c r="AM6" s="235" t="s">
        <v>41</v>
      </c>
      <c r="AN6" s="257" t="s">
        <v>68</v>
      </c>
      <c r="AP6" s="40"/>
    </row>
    <row r="7" spans="1:40" s="5" customFormat="1" ht="293.25" customHeight="1" thickBot="1">
      <c r="A7" s="269"/>
      <c r="B7" s="272"/>
      <c r="C7" s="275"/>
      <c r="D7" s="278"/>
      <c r="E7" s="242"/>
      <c r="F7" s="248"/>
      <c r="G7" s="247"/>
      <c r="H7" s="248"/>
      <c r="I7" s="244"/>
      <c r="J7" s="244"/>
      <c r="K7" s="244"/>
      <c r="L7" s="244"/>
      <c r="M7" s="244"/>
      <c r="N7" s="250"/>
      <c r="O7" s="92" t="s">
        <v>12</v>
      </c>
      <c r="P7" s="93" t="s">
        <v>13</v>
      </c>
      <c r="Q7" s="94" t="s">
        <v>61</v>
      </c>
      <c r="R7" s="95" t="s">
        <v>21</v>
      </c>
      <c r="S7" s="92" t="s">
        <v>12</v>
      </c>
      <c r="T7" s="93" t="s">
        <v>13</v>
      </c>
      <c r="U7" s="94" t="s">
        <v>61</v>
      </c>
      <c r="V7" s="95" t="s">
        <v>21</v>
      </c>
      <c r="W7" s="92" t="s">
        <v>12</v>
      </c>
      <c r="X7" s="93" t="s">
        <v>13</v>
      </c>
      <c r="Y7" s="94" t="s">
        <v>61</v>
      </c>
      <c r="Z7" s="95" t="s">
        <v>21</v>
      </c>
      <c r="AA7" s="92" t="s">
        <v>12</v>
      </c>
      <c r="AB7" s="93" t="s">
        <v>13</v>
      </c>
      <c r="AC7" s="94" t="s">
        <v>61</v>
      </c>
      <c r="AD7" s="95" t="s">
        <v>21</v>
      </c>
      <c r="AE7" s="289"/>
      <c r="AF7" s="252"/>
      <c r="AG7" s="252"/>
      <c r="AH7" s="254"/>
      <c r="AI7" s="256"/>
      <c r="AJ7" s="236"/>
      <c r="AK7" s="236"/>
      <c r="AL7" s="236"/>
      <c r="AM7" s="236"/>
      <c r="AN7" s="258"/>
    </row>
    <row r="8" spans="1:40" s="6" customFormat="1" ht="60" customHeight="1" thickBot="1">
      <c r="A8" s="96" t="s">
        <v>10</v>
      </c>
      <c r="B8" s="97" t="s">
        <v>15</v>
      </c>
      <c r="C8" s="98"/>
      <c r="D8" s="99">
        <f>SUM(D9:D11)</f>
        <v>9</v>
      </c>
      <c r="E8" s="100">
        <f aca="true" t="shared" si="0" ref="E8:AN8">SUM(E9:E11)</f>
        <v>225</v>
      </c>
      <c r="F8" s="100">
        <f t="shared" si="0"/>
        <v>155</v>
      </c>
      <c r="G8" s="101">
        <f t="shared" si="0"/>
        <v>0</v>
      </c>
      <c r="H8" s="101">
        <f t="shared" si="0"/>
        <v>120</v>
      </c>
      <c r="I8" s="102">
        <f t="shared" si="0"/>
        <v>60</v>
      </c>
      <c r="J8" s="102">
        <f t="shared" si="0"/>
        <v>60</v>
      </c>
      <c r="K8" s="102">
        <f t="shared" si="0"/>
        <v>0</v>
      </c>
      <c r="L8" s="102">
        <f t="shared" si="0"/>
        <v>0</v>
      </c>
      <c r="M8" s="102">
        <f t="shared" si="0"/>
        <v>35</v>
      </c>
      <c r="N8" s="103">
        <f t="shared" si="0"/>
        <v>70</v>
      </c>
      <c r="O8" s="104">
        <f t="shared" si="0"/>
        <v>0</v>
      </c>
      <c r="P8" s="101">
        <f t="shared" si="0"/>
        <v>75</v>
      </c>
      <c r="Q8" s="101">
        <f t="shared" si="0"/>
        <v>20</v>
      </c>
      <c r="R8" s="105">
        <f t="shared" si="0"/>
        <v>55</v>
      </c>
      <c r="S8" s="106">
        <f t="shared" si="0"/>
        <v>0</v>
      </c>
      <c r="T8" s="101">
        <f t="shared" si="0"/>
        <v>30</v>
      </c>
      <c r="U8" s="101">
        <f t="shared" si="0"/>
        <v>10</v>
      </c>
      <c r="V8" s="105">
        <f t="shared" si="0"/>
        <v>10</v>
      </c>
      <c r="W8" s="106">
        <f t="shared" si="0"/>
        <v>0</v>
      </c>
      <c r="X8" s="101">
        <f t="shared" si="0"/>
        <v>15</v>
      </c>
      <c r="Y8" s="101">
        <f t="shared" si="0"/>
        <v>5</v>
      </c>
      <c r="Z8" s="105">
        <f t="shared" si="0"/>
        <v>5</v>
      </c>
      <c r="AA8" s="106">
        <f t="shared" si="0"/>
        <v>0</v>
      </c>
      <c r="AB8" s="106">
        <f t="shared" si="0"/>
        <v>0</v>
      </c>
      <c r="AC8" s="106">
        <f t="shared" si="0"/>
        <v>0</v>
      </c>
      <c r="AD8" s="105">
        <f t="shared" si="0"/>
        <v>0</v>
      </c>
      <c r="AE8" s="107">
        <f t="shared" si="0"/>
        <v>6</v>
      </c>
      <c r="AF8" s="108">
        <f t="shared" si="0"/>
        <v>2</v>
      </c>
      <c r="AG8" s="108">
        <f t="shared" si="0"/>
        <v>1</v>
      </c>
      <c r="AH8" s="109">
        <f t="shared" si="0"/>
        <v>0</v>
      </c>
      <c r="AI8" s="110">
        <f>SUM(AI9:AI11)</f>
        <v>6</v>
      </c>
      <c r="AJ8" s="111">
        <f t="shared" si="0"/>
        <v>9</v>
      </c>
      <c r="AK8" s="111">
        <f t="shared" si="0"/>
        <v>0</v>
      </c>
      <c r="AL8" s="111">
        <f t="shared" si="0"/>
        <v>4</v>
      </c>
      <c r="AM8" s="111">
        <f t="shared" si="0"/>
        <v>5</v>
      </c>
      <c r="AN8" s="112">
        <f t="shared" si="0"/>
        <v>9</v>
      </c>
    </row>
    <row r="9" spans="1:40" s="5" customFormat="1" ht="64.5" customHeight="1">
      <c r="A9" s="113" t="s">
        <v>7</v>
      </c>
      <c r="B9" s="114" t="s">
        <v>56</v>
      </c>
      <c r="C9" s="115" t="s">
        <v>179</v>
      </c>
      <c r="D9" s="116">
        <f>SUM(AE9:AH9)</f>
        <v>4</v>
      </c>
      <c r="E9" s="117">
        <f>SUM(F9,N9)</f>
        <v>100</v>
      </c>
      <c r="F9" s="117">
        <f>SUM(G9,H9,M9)</f>
        <v>80</v>
      </c>
      <c r="G9" s="117">
        <f aca="true" t="shared" si="1" ref="G9:H11">SUM(O9+S9+W9+AA9)</f>
        <v>0</v>
      </c>
      <c r="H9" s="118">
        <f t="shared" si="1"/>
        <v>60</v>
      </c>
      <c r="I9" s="119">
        <f>SUM(P9,T9,X9,AB9)</f>
        <v>60</v>
      </c>
      <c r="J9" s="120"/>
      <c r="K9" s="119"/>
      <c r="L9" s="119"/>
      <c r="M9" s="121">
        <f>SUM(Q9,U9,Y9,AC9)</f>
        <v>20</v>
      </c>
      <c r="N9" s="122">
        <f>SUM(R9+V9+Z9+AD9)</f>
        <v>20</v>
      </c>
      <c r="O9" s="123"/>
      <c r="P9" s="124">
        <v>30</v>
      </c>
      <c r="Q9" s="125">
        <v>10</v>
      </c>
      <c r="R9" s="126">
        <v>10</v>
      </c>
      <c r="S9" s="123"/>
      <c r="T9" s="124">
        <v>30</v>
      </c>
      <c r="U9" s="125">
        <v>10</v>
      </c>
      <c r="V9" s="126">
        <v>10</v>
      </c>
      <c r="W9" s="123"/>
      <c r="X9" s="124"/>
      <c r="Y9" s="125"/>
      <c r="Z9" s="126"/>
      <c r="AA9" s="123"/>
      <c r="AB9" s="124"/>
      <c r="AC9" s="125"/>
      <c r="AD9" s="126"/>
      <c r="AE9" s="127">
        <v>2</v>
      </c>
      <c r="AF9" s="128">
        <v>2</v>
      </c>
      <c r="AG9" s="128"/>
      <c r="AH9" s="129"/>
      <c r="AI9" s="130">
        <v>3</v>
      </c>
      <c r="AJ9" s="131">
        <v>4</v>
      </c>
      <c r="AK9" s="131"/>
      <c r="AL9" s="131">
        <v>4</v>
      </c>
      <c r="AM9" s="132">
        <v>4</v>
      </c>
      <c r="AN9" s="133">
        <v>4</v>
      </c>
    </row>
    <row r="10" spans="1:40" s="5" customFormat="1" ht="60" customHeight="1">
      <c r="A10" s="113" t="s">
        <v>6</v>
      </c>
      <c r="B10" s="114" t="s">
        <v>47</v>
      </c>
      <c r="C10" s="115" t="s">
        <v>180</v>
      </c>
      <c r="D10" s="116">
        <f>SUM(AE10:AH10)</f>
        <v>4</v>
      </c>
      <c r="E10" s="117">
        <f>SUM(F10,N10)</f>
        <v>100</v>
      </c>
      <c r="F10" s="117">
        <f>SUM(G10,H10,M10)</f>
        <v>55</v>
      </c>
      <c r="G10" s="117">
        <f t="shared" si="1"/>
        <v>0</v>
      </c>
      <c r="H10" s="118">
        <v>45</v>
      </c>
      <c r="I10" s="119"/>
      <c r="J10" s="120">
        <f>SUM(P10,T10,X10,AB10,)</f>
        <v>45</v>
      </c>
      <c r="K10" s="119"/>
      <c r="L10" s="119"/>
      <c r="M10" s="121">
        <f>SUM(Q10,U10,Y10,AC10)</f>
        <v>10</v>
      </c>
      <c r="N10" s="122">
        <f>SUM(R10+V10+Z10+AD10)</f>
        <v>45</v>
      </c>
      <c r="O10" s="123"/>
      <c r="P10" s="124">
        <v>45</v>
      </c>
      <c r="Q10" s="125">
        <v>10</v>
      </c>
      <c r="R10" s="126">
        <v>45</v>
      </c>
      <c r="S10" s="123"/>
      <c r="T10" s="124"/>
      <c r="U10" s="125"/>
      <c r="V10" s="126"/>
      <c r="W10" s="123"/>
      <c r="X10" s="124"/>
      <c r="Y10" s="125"/>
      <c r="Z10" s="126"/>
      <c r="AA10" s="123"/>
      <c r="AB10" s="124"/>
      <c r="AC10" s="125"/>
      <c r="AD10" s="126"/>
      <c r="AE10" s="127">
        <v>4</v>
      </c>
      <c r="AF10" s="128"/>
      <c r="AG10" s="128"/>
      <c r="AH10" s="129"/>
      <c r="AI10" s="134">
        <v>2</v>
      </c>
      <c r="AJ10" s="135">
        <v>4</v>
      </c>
      <c r="AK10" s="135"/>
      <c r="AL10" s="135"/>
      <c r="AM10" s="135"/>
      <c r="AN10" s="126">
        <v>4</v>
      </c>
    </row>
    <row r="11" spans="1:40" s="5" customFormat="1" ht="87.75" customHeight="1" thickBot="1">
      <c r="A11" s="113" t="s">
        <v>5</v>
      </c>
      <c r="B11" s="114" t="s">
        <v>84</v>
      </c>
      <c r="C11" s="115" t="s">
        <v>181</v>
      </c>
      <c r="D11" s="116">
        <f>SUM(AE11:AH11)</f>
        <v>1</v>
      </c>
      <c r="E11" s="117">
        <v>25</v>
      </c>
      <c r="F11" s="117">
        <f>SUM(G11,H11,M11)</f>
        <v>20</v>
      </c>
      <c r="G11" s="117">
        <f t="shared" si="1"/>
        <v>0</v>
      </c>
      <c r="H11" s="118">
        <f t="shared" si="1"/>
        <v>15</v>
      </c>
      <c r="I11" s="119"/>
      <c r="J11" s="120">
        <f>SUM(P11,T11,X11,AB11,)</f>
        <v>15</v>
      </c>
      <c r="K11" s="119"/>
      <c r="L11" s="119"/>
      <c r="M11" s="121">
        <f>SUM(Q11,U11,Y11,AC11)</f>
        <v>5</v>
      </c>
      <c r="N11" s="122">
        <v>5</v>
      </c>
      <c r="O11" s="123"/>
      <c r="P11" s="124"/>
      <c r="Q11" s="125"/>
      <c r="R11" s="126"/>
      <c r="S11" s="123"/>
      <c r="T11" s="124"/>
      <c r="U11" s="125"/>
      <c r="V11" s="126"/>
      <c r="W11" s="123"/>
      <c r="X11" s="124">
        <v>15</v>
      </c>
      <c r="Y11" s="125">
        <v>5</v>
      </c>
      <c r="Z11" s="126">
        <v>5</v>
      </c>
      <c r="AA11" s="123"/>
      <c r="AB11" s="124"/>
      <c r="AC11" s="125"/>
      <c r="AD11" s="126"/>
      <c r="AE11" s="127"/>
      <c r="AF11" s="128"/>
      <c r="AG11" s="128">
        <v>1</v>
      </c>
      <c r="AH11" s="129"/>
      <c r="AI11" s="136">
        <v>1</v>
      </c>
      <c r="AJ11" s="137">
        <v>1</v>
      </c>
      <c r="AK11" s="137"/>
      <c r="AL11" s="137"/>
      <c r="AM11" s="137">
        <v>1</v>
      </c>
      <c r="AN11" s="138">
        <v>1</v>
      </c>
    </row>
    <row r="12" spans="1:40" s="6" customFormat="1" ht="60" customHeight="1" thickBot="1">
      <c r="A12" s="96" t="s">
        <v>32</v>
      </c>
      <c r="B12" s="139" t="s">
        <v>16</v>
      </c>
      <c r="C12" s="98"/>
      <c r="D12" s="99">
        <f aca="true" t="shared" si="2" ref="D12:AN12">SUM(D13:D18)</f>
        <v>22</v>
      </c>
      <c r="E12" s="100">
        <f t="shared" si="2"/>
        <v>550</v>
      </c>
      <c r="F12" s="101">
        <f t="shared" si="2"/>
        <v>240</v>
      </c>
      <c r="G12" s="101">
        <f t="shared" si="2"/>
        <v>75</v>
      </c>
      <c r="H12" s="101">
        <f t="shared" si="2"/>
        <v>105</v>
      </c>
      <c r="I12" s="102">
        <f t="shared" si="2"/>
        <v>15</v>
      </c>
      <c r="J12" s="102">
        <f t="shared" si="2"/>
        <v>90</v>
      </c>
      <c r="K12" s="102">
        <f t="shared" si="2"/>
        <v>0</v>
      </c>
      <c r="L12" s="102">
        <f t="shared" si="2"/>
        <v>0</v>
      </c>
      <c r="M12" s="102">
        <f t="shared" si="2"/>
        <v>60</v>
      </c>
      <c r="N12" s="105">
        <f t="shared" si="2"/>
        <v>310</v>
      </c>
      <c r="O12" s="104">
        <f t="shared" si="2"/>
        <v>75</v>
      </c>
      <c r="P12" s="101">
        <f t="shared" si="2"/>
        <v>105</v>
      </c>
      <c r="Q12" s="101">
        <f t="shared" si="2"/>
        <v>60</v>
      </c>
      <c r="R12" s="105">
        <f t="shared" si="2"/>
        <v>310</v>
      </c>
      <c r="S12" s="106">
        <f t="shared" si="2"/>
        <v>0</v>
      </c>
      <c r="T12" s="106">
        <f t="shared" si="2"/>
        <v>0</v>
      </c>
      <c r="U12" s="106">
        <f t="shared" si="2"/>
        <v>0</v>
      </c>
      <c r="V12" s="106">
        <f t="shared" si="2"/>
        <v>0</v>
      </c>
      <c r="W12" s="106">
        <f t="shared" si="2"/>
        <v>0</v>
      </c>
      <c r="X12" s="106">
        <f t="shared" si="2"/>
        <v>0</v>
      </c>
      <c r="Y12" s="106">
        <f t="shared" si="2"/>
        <v>0</v>
      </c>
      <c r="Z12" s="105">
        <f t="shared" si="2"/>
        <v>0</v>
      </c>
      <c r="AA12" s="106">
        <f t="shared" si="2"/>
        <v>0</v>
      </c>
      <c r="AB12" s="106">
        <f t="shared" si="2"/>
        <v>0</v>
      </c>
      <c r="AC12" s="106">
        <f t="shared" si="2"/>
        <v>0</v>
      </c>
      <c r="AD12" s="106">
        <f t="shared" si="2"/>
        <v>0</v>
      </c>
      <c r="AE12" s="106">
        <f t="shared" si="2"/>
        <v>22</v>
      </c>
      <c r="AF12" s="101">
        <f t="shared" si="2"/>
        <v>0</v>
      </c>
      <c r="AG12" s="101">
        <f t="shared" si="2"/>
        <v>0</v>
      </c>
      <c r="AH12" s="102">
        <f t="shared" si="2"/>
        <v>0</v>
      </c>
      <c r="AI12" s="140">
        <f t="shared" si="2"/>
        <v>12</v>
      </c>
      <c r="AJ12" s="141">
        <f t="shared" si="2"/>
        <v>0</v>
      </c>
      <c r="AK12" s="141">
        <f t="shared" si="2"/>
        <v>0</v>
      </c>
      <c r="AL12" s="141">
        <f t="shared" si="2"/>
        <v>0</v>
      </c>
      <c r="AM12" s="141">
        <f t="shared" si="2"/>
        <v>4</v>
      </c>
      <c r="AN12" s="142">
        <f t="shared" si="2"/>
        <v>12</v>
      </c>
    </row>
    <row r="13" spans="1:40" s="5" customFormat="1" ht="60" customHeight="1">
      <c r="A13" s="143" t="s">
        <v>7</v>
      </c>
      <c r="B13" s="114" t="s">
        <v>82</v>
      </c>
      <c r="C13" s="144" t="s">
        <v>182</v>
      </c>
      <c r="D13" s="116">
        <f aca="true" t="shared" si="3" ref="D13:D18">SUM(AE13:AH13)</f>
        <v>2</v>
      </c>
      <c r="E13" s="117">
        <f aca="true" t="shared" si="4" ref="E13:E18">SUM(F13,N13)</f>
        <v>50</v>
      </c>
      <c r="F13" s="117">
        <f aca="true" t="shared" si="5" ref="F13:F18">SUM(G13,H13,M13)</f>
        <v>20</v>
      </c>
      <c r="G13" s="117">
        <f aca="true" t="shared" si="6" ref="G13:H18">SUM(O13+S13+W13+AA13)</f>
        <v>15</v>
      </c>
      <c r="H13" s="118">
        <f t="shared" si="6"/>
        <v>0</v>
      </c>
      <c r="I13" s="119"/>
      <c r="J13" s="120"/>
      <c r="K13" s="119"/>
      <c r="L13" s="119"/>
      <c r="M13" s="121">
        <f aca="true" t="shared" si="7" ref="M13:M18">SUM(Q13,U13,Y13,AC13)</f>
        <v>5</v>
      </c>
      <c r="N13" s="122">
        <f aca="true" t="shared" si="8" ref="N13:N18">SUM(R13+V13+Z13+AD13)</f>
        <v>30</v>
      </c>
      <c r="O13" s="123">
        <v>15</v>
      </c>
      <c r="P13" s="124"/>
      <c r="Q13" s="125">
        <v>5</v>
      </c>
      <c r="R13" s="126">
        <v>30</v>
      </c>
      <c r="S13" s="123"/>
      <c r="T13" s="124"/>
      <c r="U13" s="125"/>
      <c r="V13" s="126"/>
      <c r="W13" s="145"/>
      <c r="X13" s="146"/>
      <c r="Y13" s="147"/>
      <c r="Z13" s="148"/>
      <c r="AA13" s="145"/>
      <c r="AB13" s="146"/>
      <c r="AC13" s="147"/>
      <c r="AD13" s="148"/>
      <c r="AE13" s="149">
        <v>2</v>
      </c>
      <c r="AF13" s="150"/>
      <c r="AG13" s="150"/>
      <c r="AH13" s="151"/>
      <c r="AI13" s="130">
        <v>1</v>
      </c>
      <c r="AJ13" s="131"/>
      <c r="AK13" s="131"/>
      <c r="AL13" s="131"/>
      <c r="AM13" s="131"/>
      <c r="AN13" s="152"/>
    </row>
    <row r="14" spans="1:40" s="5" customFormat="1" ht="105" customHeight="1">
      <c r="A14" s="113" t="s">
        <v>6</v>
      </c>
      <c r="B14" s="114" t="s">
        <v>81</v>
      </c>
      <c r="C14" s="115" t="s">
        <v>180</v>
      </c>
      <c r="D14" s="116">
        <f>SUM(AE14:AH14)</f>
        <v>4</v>
      </c>
      <c r="E14" s="117">
        <f t="shared" si="4"/>
        <v>100</v>
      </c>
      <c r="F14" s="117">
        <f t="shared" si="5"/>
        <v>40</v>
      </c>
      <c r="G14" s="117">
        <f t="shared" si="6"/>
        <v>15</v>
      </c>
      <c r="H14" s="118">
        <f t="shared" si="6"/>
        <v>15</v>
      </c>
      <c r="I14" s="119">
        <f>SUM(P14,T14,X14,AB14)</f>
        <v>15</v>
      </c>
      <c r="J14" s="120"/>
      <c r="K14" s="119"/>
      <c r="L14" s="119"/>
      <c r="M14" s="121">
        <f t="shared" si="7"/>
        <v>10</v>
      </c>
      <c r="N14" s="122">
        <f t="shared" si="8"/>
        <v>60</v>
      </c>
      <c r="O14" s="123">
        <v>15</v>
      </c>
      <c r="P14" s="124">
        <v>15</v>
      </c>
      <c r="Q14" s="125">
        <v>10</v>
      </c>
      <c r="R14" s="126">
        <v>60</v>
      </c>
      <c r="S14" s="123"/>
      <c r="T14" s="124"/>
      <c r="U14" s="125"/>
      <c r="V14" s="126"/>
      <c r="W14" s="123"/>
      <c r="X14" s="124"/>
      <c r="Y14" s="125"/>
      <c r="Z14" s="126"/>
      <c r="AA14" s="123"/>
      <c r="AB14" s="124"/>
      <c r="AC14" s="125"/>
      <c r="AD14" s="126"/>
      <c r="AE14" s="128">
        <v>4</v>
      </c>
      <c r="AF14" s="128"/>
      <c r="AG14" s="128"/>
      <c r="AH14" s="129"/>
      <c r="AI14" s="134">
        <v>2</v>
      </c>
      <c r="AJ14" s="135"/>
      <c r="AK14" s="135"/>
      <c r="AL14" s="135"/>
      <c r="AM14" s="135">
        <v>4</v>
      </c>
      <c r="AN14" s="126">
        <v>2</v>
      </c>
    </row>
    <row r="15" spans="1:40" s="5" customFormat="1" ht="106.5" customHeight="1">
      <c r="A15" s="143" t="s">
        <v>5</v>
      </c>
      <c r="B15" s="114" t="s">
        <v>85</v>
      </c>
      <c r="C15" s="144" t="s">
        <v>182</v>
      </c>
      <c r="D15" s="116">
        <f t="shared" si="3"/>
        <v>4</v>
      </c>
      <c r="E15" s="117">
        <f t="shared" si="4"/>
        <v>100</v>
      </c>
      <c r="F15" s="117">
        <f t="shared" si="5"/>
        <v>60</v>
      </c>
      <c r="G15" s="117">
        <f t="shared" si="6"/>
        <v>15</v>
      </c>
      <c r="H15" s="118">
        <f t="shared" si="6"/>
        <v>30</v>
      </c>
      <c r="I15" s="119"/>
      <c r="J15" s="120">
        <f>SUM(P15,T15,X15,AB15)</f>
        <v>30</v>
      </c>
      <c r="K15" s="119"/>
      <c r="L15" s="119"/>
      <c r="M15" s="121">
        <f t="shared" si="7"/>
        <v>15</v>
      </c>
      <c r="N15" s="122">
        <f t="shared" si="8"/>
        <v>40</v>
      </c>
      <c r="O15" s="123">
        <v>15</v>
      </c>
      <c r="P15" s="124">
        <v>30</v>
      </c>
      <c r="Q15" s="125">
        <v>15</v>
      </c>
      <c r="R15" s="126">
        <v>40</v>
      </c>
      <c r="S15" s="145"/>
      <c r="T15" s="146"/>
      <c r="U15" s="147"/>
      <c r="V15" s="148"/>
      <c r="W15" s="145"/>
      <c r="X15" s="146"/>
      <c r="Y15" s="147"/>
      <c r="Z15" s="148"/>
      <c r="AA15" s="145"/>
      <c r="AB15" s="146"/>
      <c r="AC15" s="147"/>
      <c r="AD15" s="148"/>
      <c r="AE15" s="149">
        <v>4</v>
      </c>
      <c r="AF15" s="150"/>
      <c r="AG15" s="150"/>
      <c r="AH15" s="151"/>
      <c r="AI15" s="134">
        <v>3</v>
      </c>
      <c r="AJ15" s="135"/>
      <c r="AK15" s="135"/>
      <c r="AL15" s="135"/>
      <c r="AM15" s="135"/>
      <c r="AN15" s="126">
        <v>3</v>
      </c>
    </row>
    <row r="16" spans="1:40" s="5" customFormat="1" ht="54.75" customHeight="1">
      <c r="A16" s="113" t="s">
        <v>4</v>
      </c>
      <c r="B16" s="114" t="s">
        <v>86</v>
      </c>
      <c r="C16" s="115" t="s">
        <v>182</v>
      </c>
      <c r="D16" s="116">
        <f t="shared" si="3"/>
        <v>4</v>
      </c>
      <c r="E16" s="117">
        <f t="shared" si="4"/>
        <v>100</v>
      </c>
      <c r="F16" s="117">
        <f t="shared" si="5"/>
        <v>40</v>
      </c>
      <c r="G16" s="117">
        <f t="shared" si="6"/>
        <v>15</v>
      </c>
      <c r="H16" s="118">
        <f t="shared" si="6"/>
        <v>15</v>
      </c>
      <c r="I16" s="119"/>
      <c r="J16" s="120">
        <f>SUM(P16,T16,X16,AB16)</f>
        <v>15</v>
      </c>
      <c r="K16" s="119"/>
      <c r="L16" s="119"/>
      <c r="M16" s="121">
        <f t="shared" si="7"/>
        <v>10</v>
      </c>
      <c r="N16" s="122">
        <f t="shared" si="8"/>
        <v>60</v>
      </c>
      <c r="O16" s="123">
        <v>15</v>
      </c>
      <c r="P16" s="124">
        <v>15</v>
      </c>
      <c r="Q16" s="125">
        <v>10</v>
      </c>
      <c r="R16" s="126">
        <v>60</v>
      </c>
      <c r="S16" s="123"/>
      <c r="T16" s="124"/>
      <c r="U16" s="125"/>
      <c r="V16" s="126"/>
      <c r="W16" s="123"/>
      <c r="X16" s="124"/>
      <c r="Y16" s="125"/>
      <c r="Z16" s="126"/>
      <c r="AA16" s="123"/>
      <c r="AB16" s="124"/>
      <c r="AC16" s="125"/>
      <c r="AD16" s="126"/>
      <c r="AE16" s="128">
        <v>4</v>
      </c>
      <c r="AF16" s="128"/>
      <c r="AG16" s="128"/>
      <c r="AH16" s="129"/>
      <c r="AI16" s="134">
        <v>2</v>
      </c>
      <c r="AJ16" s="135"/>
      <c r="AK16" s="135"/>
      <c r="AL16" s="135"/>
      <c r="AM16" s="135"/>
      <c r="AN16" s="126">
        <v>2</v>
      </c>
    </row>
    <row r="17" spans="1:40" s="5" customFormat="1" ht="60" customHeight="1">
      <c r="A17" s="113" t="s">
        <v>43</v>
      </c>
      <c r="B17" s="114" t="s">
        <v>48</v>
      </c>
      <c r="C17" s="115" t="s">
        <v>182</v>
      </c>
      <c r="D17" s="116">
        <f t="shared" si="3"/>
        <v>4</v>
      </c>
      <c r="E17" s="117">
        <f t="shared" si="4"/>
        <v>100</v>
      </c>
      <c r="F17" s="117">
        <f t="shared" si="5"/>
        <v>40</v>
      </c>
      <c r="G17" s="117">
        <f t="shared" si="6"/>
        <v>15</v>
      </c>
      <c r="H17" s="118">
        <f t="shared" si="6"/>
        <v>15</v>
      </c>
      <c r="I17" s="119"/>
      <c r="J17" s="120">
        <f>SUM(P17,T17,X17,AB17)</f>
        <v>15</v>
      </c>
      <c r="K17" s="119"/>
      <c r="L17" s="119"/>
      <c r="M17" s="121">
        <f t="shared" si="7"/>
        <v>10</v>
      </c>
      <c r="N17" s="122">
        <f t="shared" si="8"/>
        <v>60</v>
      </c>
      <c r="O17" s="123">
        <v>15</v>
      </c>
      <c r="P17" s="124">
        <v>15</v>
      </c>
      <c r="Q17" s="125">
        <v>10</v>
      </c>
      <c r="R17" s="126">
        <v>60</v>
      </c>
      <c r="S17" s="123"/>
      <c r="T17" s="124"/>
      <c r="U17" s="125"/>
      <c r="V17" s="126"/>
      <c r="W17" s="123"/>
      <c r="X17" s="124"/>
      <c r="Y17" s="125"/>
      <c r="Z17" s="126"/>
      <c r="AA17" s="123"/>
      <c r="AB17" s="124"/>
      <c r="AC17" s="125"/>
      <c r="AD17" s="126"/>
      <c r="AE17" s="128">
        <v>4</v>
      </c>
      <c r="AF17" s="128"/>
      <c r="AG17" s="128"/>
      <c r="AH17" s="129"/>
      <c r="AI17" s="134">
        <v>2</v>
      </c>
      <c r="AJ17" s="135"/>
      <c r="AK17" s="135"/>
      <c r="AL17" s="135"/>
      <c r="AM17" s="135"/>
      <c r="AN17" s="126">
        <v>2</v>
      </c>
    </row>
    <row r="18" spans="1:40" s="5" customFormat="1" ht="74.25" customHeight="1" thickBot="1">
      <c r="A18" s="113" t="s">
        <v>44</v>
      </c>
      <c r="B18" s="114" t="s">
        <v>49</v>
      </c>
      <c r="C18" s="115" t="s">
        <v>180</v>
      </c>
      <c r="D18" s="116">
        <f t="shared" si="3"/>
        <v>4</v>
      </c>
      <c r="E18" s="117">
        <f t="shared" si="4"/>
        <v>100</v>
      </c>
      <c r="F18" s="117">
        <f t="shared" si="5"/>
        <v>40</v>
      </c>
      <c r="G18" s="117">
        <f t="shared" si="6"/>
        <v>0</v>
      </c>
      <c r="H18" s="118">
        <f t="shared" si="6"/>
        <v>30</v>
      </c>
      <c r="I18" s="119"/>
      <c r="J18" s="120">
        <f>SUM(P18,T18,X18,AB18)</f>
        <v>30</v>
      </c>
      <c r="K18" s="119"/>
      <c r="L18" s="119"/>
      <c r="M18" s="121">
        <f t="shared" si="7"/>
        <v>10</v>
      </c>
      <c r="N18" s="122">
        <f t="shared" si="8"/>
        <v>60</v>
      </c>
      <c r="O18" s="123"/>
      <c r="P18" s="124">
        <v>30</v>
      </c>
      <c r="Q18" s="125">
        <v>10</v>
      </c>
      <c r="R18" s="126">
        <v>60</v>
      </c>
      <c r="S18" s="123"/>
      <c r="T18" s="124"/>
      <c r="U18" s="125"/>
      <c r="V18" s="126"/>
      <c r="W18" s="123"/>
      <c r="X18" s="124"/>
      <c r="Y18" s="125"/>
      <c r="Z18" s="126"/>
      <c r="AA18" s="123"/>
      <c r="AB18" s="124"/>
      <c r="AC18" s="125"/>
      <c r="AD18" s="126"/>
      <c r="AE18" s="128">
        <v>4</v>
      </c>
      <c r="AF18" s="128"/>
      <c r="AG18" s="128"/>
      <c r="AH18" s="129"/>
      <c r="AI18" s="136">
        <v>2</v>
      </c>
      <c r="AJ18" s="137"/>
      <c r="AK18" s="137"/>
      <c r="AL18" s="137"/>
      <c r="AM18" s="137"/>
      <c r="AN18" s="138">
        <v>3</v>
      </c>
    </row>
    <row r="19" spans="1:40" s="7" customFormat="1" ht="60" customHeight="1" thickBot="1">
      <c r="A19" s="96" t="s">
        <v>33</v>
      </c>
      <c r="B19" s="97" t="s">
        <v>17</v>
      </c>
      <c r="C19" s="153"/>
      <c r="D19" s="154">
        <f aca="true" t="shared" si="9" ref="D19:Q19">SUM(D20:D30)</f>
        <v>57</v>
      </c>
      <c r="E19" s="155">
        <f t="shared" si="9"/>
        <v>1425</v>
      </c>
      <c r="F19" s="156">
        <f t="shared" si="9"/>
        <v>825</v>
      </c>
      <c r="G19" s="156">
        <f t="shared" si="9"/>
        <v>225</v>
      </c>
      <c r="H19" s="156">
        <f t="shared" si="9"/>
        <v>435</v>
      </c>
      <c r="I19" s="157">
        <f t="shared" si="9"/>
        <v>30</v>
      </c>
      <c r="J19" s="157">
        <f t="shared" si="9"/>
        <v>285</v>
      </c>
      <c r="K19" s="157">
        <f t="shared" si="9"/>
        <v>120</v>
      </c>
      <c r="L19" s="157">
        <f t="shared" si="9"/>
        <v>0</v>
      </c>
      <c r="M19" s="157">
        <f t="shared" si="9"/>
        <v>165</v>
      </c>
      <c r="N19" s="158">
        <f t="shared" si="9"/>
        <v>600</v>
      </c>
      <c r="O19" s="159">
        <f t="shared" si="9"/>
        <v>0</v>
      </c>
      <c r="P19" s="156">
        <f t="shared" si="9"/>
        <v>30</v>
      </c>
      <c r="Q19" s="156">
        <f t="shared" si="9"/>
        <v>10</v>
      </c>
      <c r="R19" s="158">
        <f aca="true" t="shared" si="10" ref="R19:AC19">SUM(R20:R30)</f>
        <v>10</v>
      </c>
      <c r="S19" s="154">
        <f t="shared" si="10"/>
        <v>135</v>
      </c>
      <c r="T19" s="156">
        <f t="shared" si="10"/>
        <v>225</v>
      </c>
      <c r="U19" s="156">
        <f t="shared" si="10"/>
        <v>65</v>
      </c>
      <c r="V19" s="158">
        <f t="shared" si="10"/>
        <v>175</v>
      </c>
      <c r="W19" s="154">
        <f t="shared" si="10"/>
        <v>90</v>
      </c>
      <c r="X19" s="156">
        <f t="shared" si="10"/>
        <v>120</v>
      </c>
      <c r="Y19" s="156">
        <f t="shared" si="10"/>
        <v>55</v>
      </c>
      <c r="Z19" s="158">
        <f t="shared" si="10"/>
        <v>160</v>
      </c>
      <c r="AA19" s="154">
        <f t="shared" si="10"/>
        <v>0</v>
      </c>
      <c r="AB19" s="156">
        <f t="shared" si="10"/>
        <v>60</v>
      </c>
      <c r="AC19" s="156">
        <f t="shared" si="10"/>
        <v>35</v>
      </c>
      <c r="AD19" s="158">
        <f aca="true" t="shared" si="11" ref="AD19:AN19">SUM(AD20:AD30)</f>
        <v>255</v>
      </c>
      <c r="AE19" s="154">
        <f t="shared" si="11"/>
        <v>2</v>
      </c>
      <c r="AF19" s="156">
        <f t="shared" si="11"/>
        <v>24</v>
      </c>
      <c r="AG19" s="156">
        <f t="shared" si="11"/>
        <v>17</v>
      </c>
      <c r="AH19" s="157">
        <f t="shared" si="11"/>
        <v>14</v>
      </c>
      <c r="AI19" s="160">
        <f t="shared" si="11"/>
        <v>33</v>
      </c>
      <c r="AJ19" s="161">
        <f t="shared" si="11"/>
        <v>0</v>
      </c>
      <c r="AK19" s="161">
        <f t="shared" si="11"/>
        <v>0</v>
      </c>
      <c r="AL19" s="161">
        <f t="shared" si="11"/>
        <v>23</v>
      </c>
      <c r="AM19" s="161">
        <f t="shared" si="11"/>
        <v>0</v>
      </c>
      <c r="AN19" s="162">
        <f t="shared" si="11"/>
        <v>41</v>
      </c>
    </row>
    <row r="20" spans="1:40" s="5" customFormat="1" ht="60" customHeight="1">
      <c r="A20" s="163" t="s">
        <v>7</v>
      </c>
      <c r="B20" s="114" t="s">
        <v>58</v>
      </c>
      <c r="C20" s="115" t="s">
        <v>179</v>
      </c>
      <c r="D20" s="116">
        <f>SUM(AE20:AH20)</f>
        <v>4</v>
      </c>
      <c r="E20" s="117">
        <f>SUM(F20,N20)</f>
        <v>100</v>
      </c>
      <c r="F20" s="117">
        <f>SUM(G20,H20,M20)</f>
        <v>65</v>
      </c>
      <c r="G20" s="117">
        <f aca="true" t="shared" si="12" ref="G20:G30">SUM(O20+S20+W20+AA20)</f>
        <v>30</v>
      </c>
      <c r="H20" s="118">
        <f aca="true" t="shared" si="13" ref="H20:H30">SUM(P20+T20+X20+AB20)</f>
        <v>30</v>
      </c>
      <c r="I20" s="119"/>
      <c r="J20" s="120">
        <f>SUM(P20,T20,X20,AB20)</f>
        <v>30</v>
      </c>
      <c r="K20" s="119"/>
      <c r="L20" s="119"/>
      <c r="M20" s="121">
        <f>SUM(Q20,U20,Y20,AC20)</f>
        <v>5</v>
      </c>
      <c r="N20" s="122">
        <f aca="true" t="shared" si="14" ref="N20:N30">SUM(R20+V20+Z20+AD20)</f>
        <v>35</v>
      </c>
      <c r="O20" s="123"/>
      <c r="P20" s="124"/>
      <c r="Q20" s="125"/>
      <c r="R20" s="126"/>
      <c r="S20" s="123">
        <v>30</v>
      </c>
      <c r="T20" s="124">
        <v>30</v>
      </c>
      <c r="U20" s="125">
        <v>5</v>
      </c>
      <c r="V20" s="126">
        <v>35</v>
      </c>
      <c r="W20" s="123"/>
      <c r="X20" s="124"/>
      <c r="Y20" s="125"/>
      <c r="Z20" s="126"/>
      <c r="AA20" s="123"/>
      <c r="AB20" s="124"/>
      <c r="AC20" s="125"/>
      <c r="AD20" s="126"/>
      <c r="AE20" s="164"/>
      <c r="AF20" s="128">
        <v>4</v>
      </c>
      <c r="AG20" s="128"/>
      <c r="AH20" s="129"/>
      <c r="AI20" s="134">
        <v>3</v>
      </c>
      <c r="AJ20" s="165"/>
      <c r="AK20" s="165"/>
      <c r="AL20" s="165"/>
      <c r="AM20" s="135"/>
      <c r="AN20" s="126">
        <v>2</v>
      </c>
    </row>
    <row r="21" spans="1:40" s="5" customFormat="1" ht="72" customHeight="1">
      <c r="A21" s="163" t="s">
        <v>6</v>
      </c>
      <c r="B21" s="114" t="s">
        <v>50</v>
      </c>
      <c r="C21" s="115" t="s">
        <v>183</v>
      </c>
      <c r="D21" s="116">
        <f>SUM(AE21:AH21)</f>
        <v>4</v>
      </c>
      <c r="E21" s="117">
        <f aca="true" t="shared" si="15" ref="E21:E30">SUM(F21,N21)</f>
        <v>100</v>
      </c>
      <c r="F21" s="117">
        <f aca="true" t="shared" si="16" ref="F21:F30">SUM(G21,H21,M21)</f>
        <v>55</v>
      </c>
      <c r="G21" s="117">
        <f t="shared" si="12"/>
        <v>15</v>
      </c>
      <c r="H21" s="118">
        <f t="shared" si="13"/>
        <v>30</v>
      </c>
      <c r="I21" s="119"/>
      <c r="J21" s="120">
        <f>SUM(P21,T21,X21,AB21)</f>
        <v>30</v>
      </c>
      <c r="K21" s="119"/>
      <c r="L21" s="119"/>
      <c r="M21" s="121">
        <f aca="true" t="shared" si="17" ref="M21:M30">SUM(Q21,U21,Y21,AC21)</f>
        <v>10</v>
      </c>
      <c r="N21" s="122">
        <f t="shared" si="14"/>
        <v>45</v>
      </c>
      <c r="O21" s="123"/>
      <c r="P21" s="124"/>
      <c r="Q21" s="125"/>
      <c r="R21" s="126"/>
      <c r="S21" s="123">
        <v>15</v>
      </c>
      <c r="T21" s="124">
        <v>30</v>
      </c>
      <c r="U21" s="125">
        <v>10</v>
      </c>
      <c r="V21" s="126">
        <v>45</v>
      </c>
      <c r="W21" s="123"/>
      <c r="X21" s="124"/>
      <c r="Y21" s="125"/>
      <c r="Z21" s="126"/>
      <c r="AA21" s="123"/>
      <c r="AB21" s="124"/>
      <c r="AC21" s="125"/>
      <c r="AD21" s="126"/>
      <c r="AE21" s="164"/>
      <c r="AF21" s="128">
        <v>4</v>
      </c>
      <c r="AG21" s="128"/>
      <c r="AH21" s="129"/>
      <c r="AI21" s="134">
        <v>3</v>
      </c>
      <c r="AJ21" s="135"/>
      <c r="AK21" s="135"/>
      <c r="AL21" s="135"/>
      <c r="AM21" s="135"/>
      <c r="AN21" s="126">
        <v>2</v>
      </c>
    </row>
    <row r="22" spans="1:40" s="5" customFormat="1" ht="60" customHeight="1">
      <c r="A22" s="163" t="s">
        <v>5</v>
      </c>
      <c r="B22" s="114" t="s">
        <v>89</v>
      </c>
      <c r="C22" s="115" t="s">
        <v>179</v>
      </c>
      <c r="D22" s="116">
        <f>SUM(AE22:AH22)</f>
        <v>4</v>
      </c>
      <c r="E22" s="117">
        <f t="shared" si="15"/>
        <v>100</v>
      </c>
      <c r="F22" s="117">
        <f t="shared" si="16"/>
        <v>70</v>
      </c>
      <c r="G22" s="117">
        <f t="shared" si="12"/>
        <v>30</v>
      </c>
      <c r="H22" s="118">
        <f t="shared" si="13"/>
        <v>30</v>
      </c>
      <c r="I22" s="119"/>
      <c r="J22" s="120">
        <f>SUM(P22,T22,X22,AB22)</f>
        <v>30</v>
      </c>
      <c r="K22" s="119"/>
      <c r="L22" s="119"/>
      <c r="M22" s="121">
        <f t="shared" si="17"/>
        <v>10</v>
      </c>
      <c r="N22" s="122">
        <f t="shared" si="14"/>
        <v>30</v>
      </c>
      <c r="O22" s="123"/>
      <c r="P22" s="166"/>
      <c r="Q22" s="167"/>
      <c r="R22" s="168"/>
      <c r="S22" s="123">
        <v>30</v>
      </c>
      <c r="T22" s="124">
        <v>30</v>
      </c>
      <c r="U22" s="125">
        <v>10</v>
      </c>
      <c r="V22" s="126">
        <v>30</v>
      </c>
      <c r="W22" s="123"/>
      <c r="X22" s="124"/>
      <c r="Y22" s="125"/>
      <c r="Z22" s="126"/>
      <c r="AA22" s="123"/>
      <c r="AB22" s="124"/>
      <c r="AC22" s="125"/>
      <c r="AD22" s="126"/>
      <c r="AE22" s="164"/>
      <c r="AF22" s="128">
        <v>4</v>
      </c>
      <c r="AG22" s="128"/>
      <c r="AH22" s="129"/>
      <c r="AI22" s="134">
        <v>3</v>
      </c>
      <c r="AJ22" s="165"/>
      <c r="AK22" s="165"/>
      <c r="AL22" s="165"/>
      <c r="AM22" s="135"/>
      <c r="AN22" s="126">
        <v>2</v>
      </c>
    </row>
    <row r="23" spans="1:40" s="5" customFormat="1" ht="51.75" customHeight="1">
      <c r="A23" s="163" t="s">
        <v>4</v>
      </c>
      <c r="B23" s="114" t="s">
        <v>55</v>
      </c>
      <c r="C23" s="115" t="s">
        <v>179</v>
      </c>
      <c r="D23" s="116">
        <f aca="true" t="shared" si="18" ref="D23:D29">SUM(AE23:AH23)</f>
        <v>4</v>
      </c>
      <c r="E23" s="117">
        <f t="shared" si="15"/>
        <v>100</v>
      </c>
      <c r="F23" s="117">
        <f t="shared" si="16"/>
        <v>70</v>
      </c>
      <c r="G23" s="117">
        <f t="shared" si="12"/>
        <v>30</v>
      </c>
      <c r="H23" s="118">
        <f t="shared" si="13"/>
        <v>30</v>
      </c>
      <c r="I23" s="119"/>
      <c r="J23" s="120">
        <f>SUM(P23,T23,X23,AB23)</f>
        <v>30</v>
      </c>
      <c r="K23" s="119"/>
      <c r="L23" s="119"/>
      <c r="M23" s="121">
        <f t="shared" si="17"/>
        <v>10</v>
      </c>
      <c r="N23" s="122">
        <f t="shared" si="14"/>
        <v>30</v>
      </c>
      <c r="O23" s="123"/>
      <c r="P23" s="166"/>
      <c r="Q23" s="167"/>
      <c r="R23" s="168"/>
      <c r="S23" s="123">
        <v>30</v>
      </c>
      <c r="T23" s="124">
        <v>30</v>
      </c>
      <c r="U23" s="125">
        <v>10</v>
      </c>
      <c r="V23" s="126">
        <v>30</v>
      </c>
      <c r="W23" s="123"/>
      <c r="X23" s="124"/>
      <c r="Y23" s="125"/>
      <c r="Z23" s="126"/>
      <c r="AA23" s="123"/>
      <c r="AB23" s="124"/>
      <c r="AC23" s="125"/>
      <c r="AD23" s="126"/>
      <c r="AE23" s="164"/>
      <c r="AF23" s="128">
        <v>4</v>
      </c>
      <c r="AG23" s="128"/>
      <c r="AH23" s="129"/>
      <c r="AI23" s="134">
        <v>3</v>
      </c>
      <c r="AJ23" s="135"/>
      <c r="AK23" s="135"/>
      <c r="AL23" s="135"/>
      <c r="AM23" s="135"/>
      <c r="AN23" s="126">
        <v>2</v>
      </c>
    </row>
    <row r="24" spans="1:40" s="5" customFormat="1" ht="60" customHeight="1">
      <c r="A24" s="163" t="s">
        <v>43</v>
      </c>
      <c r="B24" s="114" t="s">
        <v>90</v>
      </c>
      <c r="C24" s="115" t="s">
        <v>179</v>
      </c>
      <c r="D24" s="116">
        <f t="shared" si="18"/>
        <v>2</v>
      </c>
      <c r="E24" s="117">
        <f t="shared" si="15"/>
        <v>50</v>
      </c>
      <c r="F24" s="117">
        <f t="shared" si="16"/>
        <v>40</v>
      </c>
      <c r="G24" s="117">
        <f t="shared" si="12"/>
        <v>30</v>
      </c>
      <c r="H24" s="118">
        <f t="shared" si="13"/>
        <v>0</v>
      </c>
      <c r="I24" s="119"/>
      <c r="J24" s="120"/>
      <c r="K24" s="119"/>
      <c r="L24" s="119"/>
      <c r="M24" s="121">
        <f t="shared" si="17"/>
        <v>10</v>
      </c>
      <c r="N24" s="122">
        <f t="shared" si="14"/>
        <v>10</v>
      </c>
      <c r="O24" s="123"/>
      <c r="P24" s="166"/>
      <c r="Q24" s="167"/>
      <c r="R24" s="168"/>
      <c r="S24" s="123">
        <v>30</v>
      </c>
      <c r="T24" s="124"/>
      <c r="U24" s="125">
        <v>10</v>
      </c>
      <c r="V24" s="126">
        <v>10</v>
      </c>
      <c r="W24" s="123"/>
      <c r="X24" s="124"/>
      <c r="Y24" s="125"/>
      <c r="Z24" s="126"/>
      <c r="AA24" s="123"/>
      <c r="AB24" s="124"/>
      <c r="AC24" s="125"/>
      <c r="AD24" s="126"/>
      <c r="AE24" s="164"/>
      <c r="AF24" s="128">
        <v>2</v>
      </c>
      <c r="AG24" s="128"/>
      <c r="AH24" s="129"/>
      <c r="AI24" s="134">
        <v>1</v>
      </c>
      <c r="AJ24" s="135"/>
      <c r="AK24" s="135"/>
      <c r="AL24" s="135"/>
      <c r="AM24" s="135"/>
      <c r="AN24" s="126"/>
    </row>
    <row r="25" spans="1:40" s="5" customFormat="1" ht="78" customHeight="1">
      <c r="A25" s="163" t="s">
        <v>44</v>
      </c>
      <c r="B25" s="114" t="s">
        <v>87</v>
      </c>
      <c r="C25" s="115" t="s">
        <v>183</v>
      </c>
      <c r="D25" s="116">
        <f t="shared" si="18"/>
        <v>4</v>
      </c>
      <c r="E25" s="117">
        <f t="shared" si="15"/>
        <v>100</v>
      </c>
      <c r="F25" s="117">
        <f t="shared" si="16"/>
        <v>85</v>
      </c>
      <c r="G25" s="117">
        <f t="shared" si="12"/>
        <v>0</v>
      </c>
      <c r="H25" s="118">
        <f t="shared" si="13"/>
        <v>75</v>
      </c>
      <c r="I25" s="119"/>
      <c r="J25" s="120">
        <f>SUM(P25,T25,X25,AB25)</f>
        <v>75</v>
      </c>
      <c r="K25" s="119"/>
      <c r="L25" s="119"/>
      <c r="M25" s="121">
        <f t="shared" si="17"/>
        <v>10</v>
      </c>
      <c r="N25" s="122">
        <f t="shared" si="14"/>
        <v>15</v>
      </c>
      <c r="O25" s="123"/>
      <c r="P25" s="166"/>
      <c r="Q25" s="167"/>
      <c r="R25" s="168"/>
      <c r="S25" s="123"/>
      <c r="T25" s="124">
        <v>75</v>
      </c>
      <c r="U25" s="125">
        <v>10</v>
      </c>
      <c r="V25" s="126">
        <v>15</v>
      </c>
      <c r="W25" s="123"/>
      <c r="X25" s="124"/>
      <c r="Y25" s="125"/>
      <c r="Z25" s="126"/>
      <c r="AA25" s="123"/>
      <c r="AB25" s="124"/>
      <c r="AC25" s="125"/>
      <c r="AD25" s="126"/>
      <c r="AE25" s="164"/>
      <c r="AF25" s="128">
        <v>4</v>
      </c>
      <c r="AG25" s="128"/>
      <c r="AH25" s="129"/>
      <c r="AI25" s="134">
        <v>4</v>
      </c>
      <c r="AJ25" s="135"/>
      <c r="AK25" s="135"/>
      <c r="AL25" s="135"/>
      <c r="AM25" s="135"/>
      <c r="AN25" s="126">
        <v>4</v>
      </c>
    </row>
    <row r="26" spans="1:40" s="5" customFormat="1" ht="50.25" customHeight="1">
      <c r="A26" s="163" t="s">
        <v>45</v>
      </c>
      <c r="B26" s="114" t="s">
        <v>51</v>
      </c>
      <c r="C26" s="115" t="s">
        <v>184</v>
      </c>
      <c r="D26" s="116">
        <f t="shared" si="18"/>
        <v>4</v>
      </c>
      <c r="E26" s="117">
        <f t="shared" si="15"/>
        <v>100</v>
      </c>
      <c r="F26" s="117">
        <f t="shared" si="16"/>
        <v>70</v>
      </c>
      <c r="G26" s="117">
        <f t="shared" si="12"/>
        <v>30</v>
      </c>
      <c r="H26" s="118">
        <f t="shared" si="13"/>
        <v>30</v>
      </c>
      <c r="I26" s="119"/>
      <c r="J26" s="120">
        <f>SUM(P26,T26,X26,AB26)</f>
        <v>30</v>
      </c>
      <c r="K26" s="119"/>
      <c r="L26" s="119"/>
      <c r="M26" s="121">
        <f t="shared" si="17"/>
        <v>10</v>
      </c>
      <c r="N26" s="122">
        <f t="shared" si="14"/>
        <v>30</v>
      </c>
      <c r="O26" s="123"/>
      <c r="P26" s="124"/>
      <c r="Q26" s="125"/>
      <c r="R26" s="126"/>
      <c r="S26" s="123"/>
      <c r="T26" s="124"/>
      <c r="U26" s="125"/>
      <c r="V26" s="126"/>
      <c r="W26" s="123">
        <v>30</v>
      </c>
      <c r="X26" s="124">
        <v>30</v>
      </c>
      <c r="Y26" s="125">
        <v>10</v>
      </c>
      <c r="Z26" s="126">
        <v>30</v>
      </c>
      <c r="AA26" s="123"/>
      <c r="AB26" s="124"/>
      <c r="AC26" s="125"/>
      <c r="AD26" s="126"/>
      <c r="AE26" s="164"/>
      <c r="AF26" s="128"/>
      <c r="AG26" s="128">
        <v>4</v>
      </c>
      <c r="AH26" s="129"/>
      <c r="AI26" s="134">
        <v>3</v>
      </c>
      <c r="AJ26" s="165"/>
      <c r="AK26" s="165"/>
      <c r="AL26" s="165"/>
      <c r="AM26" s="135"/>
      <c r="AN26" s="126">
        <v>2</v>
      </c>
    </row>
    <row r="27" spans="1:40" s="5" customFormat="1" ht="60" customHeight="1">
      <c r="A27" s="163" t="s">
        <v>46</v>
      </c>
      <c r="B27" s="114" t="s">
        <v>52</v>
      </c>
      <c r="C27" s="115" t="s">
        <v>184</v>
      </c>
      <c r="D27" s="116">
        <f t="shared" si="18"/>
        <v>4</v>
      </c>
      <c r="E27" s="117">
        <f t="shared" si="15"/>
        <v>100</v>
      </c>
      <c r="F27" s="117">
        <f t="shared" si="16"/>
        <v>70</v>
      </c>
      <c r="G27" s="117">
        <f t="shared" si="12"/>
        <v>30</v>
      </c>
      <c r="H27" s="118">
        <f t="shared" si="13"/>
        <v>30</v>
      </c>
      <c r="I27" s="119"/>
      <c r="J27" s="120">
        <f>SUM(P27,T27,X27,AB27)</f>
        <v>30</v>
      </c>
      <c r="K27" s="119"/>
      <c r="L27" s="119"/>
      <c r="M27" s="121">
        <f t="shared" si="17"/>
        <v>10</v>
      </c>
      <c r="N27" s="122">
        <f t="shared" si="14"/>
        <v>30</v>
      </c>
      <c r="O27" s="123"/>
      <c r="P27" s="166"/>
      <c r="Q27" s="167"/>
      <c r="R27" s="168"/>
      <c r="S27" s="123"/>
      <c r="T27" s="166"/>
      <c r="U27" s="167"/>
      <c r="V27" s="168"/>
      <c r="W27" s="123">
        <v>30</v>
      </c>
      <c r="X27" s="166">
        <v>30</v>
      </c>
      <c r="Y27" s="167">
        <v>10</v>
      </c>
      <c r="Z27" s="168">
        <v>30</v>
      </c>
      <c r="AA27" s="123"/>
      <c r="AB27" s="124"/>
      <c r="AC27" s="125"/>
      <c r="AD27" s="126"/>
      <c r="AE27" s="164"/>
      <c r="AF27" s="128"/>
      <c r="AG27" s="128">
        <v>4</v>
      </c>
      <c r="AH27" s="129"/>
      <c r="AI27" s="134">
        <v>3</v>
      </c>
      <c r="AJ27" s="135"/>
      <c r="AK27" s="135"/>
      <c r="AL27" s="135"/>
      <c r="AM27" s="135"/>
      <c r="AN27" s="126">
        <v>2</v>
      </c>
    </row>
    <row r="28" spans="1:40" s="5" customFormat="1" ht="106.5" customHeight="1">
      <c r="A28" s="163" t="s">
        <v>53</v>
      </c>
      <c r="B28" s="114" t="s">
        <v>83</v>
      </c>
      <c r="C28" s="115" t="s">
        <v>181</v>
      </c>
      <c r="D28" s="116">
        <f t="shared" si="18"/>
        <v>4</v>
      </c>
      <c r="E28" s="117">
        <f t="shared" si="15"/>
        <v>100</v>
      </c>
      <c r="F28" s="117">
        <f t="shared" si="16"/>
        <v>70</v>
      </c>
      <c r="G28" s="117">
        <f>SUM(O28+S28+W28+AA28)</f>
        <v>30</v>
      </c>
      <c r="H28" s="118">
        <f>SUM(P28+T28+X28+AB28)</f>
        <v>30</v>
      </c>
      <c r="I28" s="119">
        <f>SUM(P28,T28,X28,AB28)</f>
        <v>30</v>
      </c>
      <c r="J28" s="119"/>
      <c r="K28" s="119"/>
      <c r="L28" s="119"/>
      <c r="M28" s="121">
        <f t="shared" si="17"/>
        <v>10</v>
      </c>
      <c r="N28" s="122">
        <f>SUM(R28+V28+Z28+AD28)</f>
        <v>30</v>
      </c>
      <c r="O28" s="123"/>
      <c r="P28" s="166"/>
      <c r="Q28" s="167"/>
      <c r="R28" s="168"/>
      <c r="S28" s="123"/>
      <c r="T28" s="124"/>
      <c r="U28" s="125"/>
      <c r="V28" s="126"/>
      <c r="W28" s="123">
        <v>30</v>
      </c>
      <c r="X28" s="124">
        <v>30</v>
      </c>
      <c r="Y28" s="125">
        <v>10</v>
      </c>
      <c r="Z28" s="126">
        <v>30</v>
      </c>
      <c r="AA28" s="123"/>
      <c r="AB28" s="124"/>
      <c r="AC28" s="125"/>
      <c r="AD28" s="126"/>
      <c r="AE28" s="164"/>
      <c r="AF28" s="128"/>
      <c r="AG28" s="128">
        <v>4</v>
      </c>
      <c r="AH28" s="129"/>
      <c r="AI28" s="134">
        <v>3</v>
      </c>
      <c r="AJ28" s="135"/>
      <c r="AK28" s="135"/>
      <c r="AL28" s="135">
        <v>4</v>
      </c>
      <c r="AM28" s="135"/>
      <c r="AN28" s="126">
        <v>2</v>
      </c>
    </row>
    <row r="29" spans="1:40" s="5" customFormat="1" ht="54" customHeight="1">
      <c r="A29" s="163" t="s">
        <v>54</v>
      </c>
      <c r="B29" s="114" t="s">
        <v>80</v>
      </c>
      <c r="C29" s="115" t="s">
        <v>185</v>
      </c>
      <c r="D29" s="116">
        <f t="shared" si="18"/>
        <v>4</v>
      </c>
      <c r="E29" s="117">
        <f t="shared" si="15"/>
        <v>100</v>
      </c>
      <c r="F29" s="117">
        <f t="shared" si="16"/>
        <v>40</v>
      </c>
      <c r="G29" s="117">
        <f>SUM(O29+S29+W29+AA29)</f>
        <v>0</v>
      </c>
      <c r="H29" s="118">
        <f>SUM(P29+T29+X29+AB29)</f>
        <v>30</v>
      </c>
      <c r="I29" s="119"/>
      <c r="J29" s="119">
        <f>SUM(P29,T29,X29,AB29)</f>
        <v>30</v>
      </c>
      <c r="K29" s="119"/>
      <c r="L29" s="119"/>
      <c r="M29" s="121">
        <f t="shared" si="17"/>
        <v>10</v>
      </c>
      <c r="N29" s="122">
        <f>SUM(R29+V29+Z29+AD29)</f>
        <v>60</v>
      </c>
      <c r="O29" s="123"/>
      <c r="P29" s="166"/>
      <c r="Q29" s="167"/>
      <c r="R29" s="168"/>
      <c r="S29" s="123"/>
      <c r="T29" s="124"/>
      <c r="U29" s="125"/>
      <c r="V29" s="126"/>
      <c r="W29" s="123"/>
      <c r="X29" s="124"/>
      <c r="Y29" s="125"/>
      <c r="Z29" s="126"/>
      <c r="AA29" s="123"/>
      <c r="AB29" s="124">
        <v>30</v>
      </c>
      <c r="AC29" s="125">
        <v>10</v>
      </c>
      <c r="AD29" s="126">
        <v>60</v>
      </c>
      <c r="AE29" s="164"/>
      <c r="AF29" s="128"/>
      <c r="AG29" s="128"/>
      <c r="AH29" s="129">
        <v>4</v>
      </c>
      <c r="AI29" s="134">
        <v>2</v>
      </c>
      <c r="AJ29" s="135"/>
      <c r="AK29" s="135"/>
      <c r="AL29" s="135"/>
      <c r="AM29" s="135"/>
      <c r="AN29" s="126">
        <v>4</v>
      </c>
    </row>
    <row r="30" spans="1:40" ht="76.5" customHeight="1" thickBot="1">
      <c r="A30" s="113" t="s">
        <v>79</v>
      </c>
      <c r="B30" s="114" t="s">
        <v>57</v>
      </c>
      <c r="C30" s="115" t="s">
        <v>188</v>
      </c>
      <c r="D30" s="116">
        <f>SUM(AE30:AH30)</f>
        <v>19</v>
      </c>
      <c r="E30" s="117">
        <f t="shared" si="15"/>
        <v>475</v>
      </c>
      <c r="F30" s="117">
        <f t="shared" si="16"/>
        <v>190</v>
      </c>
      <c r="G30" s="117">
        <f t="shared" si="12"/>
        <v>0</v>
      </c>
      <c r="H30" s="118">
        <f t="shared" si="13"/>
        <v>120</v>
      </c>
      <c r="I30" s="119"/>
      <c r="J30" s="119"/>
      <c r="K30" s="119">
        <f>SUM(P30,T30,X30,AB30)</f>
        <v>120</v>
      </c>
      <c r="L30" s="119"/>
      <c r="M30" s="121">
        <f t="shared" si="17"/>
        <v>70</v>
      </c>
      <c r="N30" s="122">
        <f t="shared" si="14"/>
        <v>285</v>
      </c>
      <c r="O30" s="170"/>
      <c r="P30" s="171">
        <v>30</v>
      </c>
      <c r="Q30" s="172">
        <v>10</v>
      </c>
      <c r="R30" s="173">
        <v>10</v>
      </c>
      <c r="S30" s="170"/>
      <c r="T30" s="171">
        <v>30</v>
      </c>
      <c r="U30" s="172">
        <v>10</v>
      </c>
      <c r="V30" s="173">
        <v>10</v>
      </c>
      <c r="W30" s="170"/>
      <c r="X30" s="171">
        <v>30</v>
      </c>
      <c r="Y30" s="172">
        <v>25</v>
      </c>
      <c r="Z30" s="173">
        <v>70</v>
      </c>
      <c r="AA30" s="170"/>
      <c r="AB30" s="171">
        <v>30</v>
      </c>
      <c r="AC30" s="172">
        <v>25</v>
      </c>
      <c r="AD30" s="173">
        <v>195</v>
      </c>
      <c r="AE30" s="170">
        <v>2</v>
      </c>
      <c r="AF30" s="171">
        <v>2</v>
      </c>
      <c r="AG30" s="171">
        <v>5</v>
      </c>
      <c r="AH30" s="172">
        <v>10</v>
      </c>
      <c r="AI30" s="136">
        <v>5</v>
      </c>
      <c r="AJ30" s="137"/>
      <c r="AK30" s="137"/>
      <c r="AL30" s="137">
        <v>19</v>
      </c>
      <c r="AM30" s="137"/>
      <c r="AN30" s="174">
        <v>19</v>
      </c>
    </row>
    <row r="31" spans="1:40" s="7" customFormat="1" ht="84.75" customHeight="1" thickBot="1">
      <c r="A31" s="96" t="s">
        <v>66</v>
      </c>
      <c r="B31" s="139" t="s">
        <v>177</v>
      </c>
      <c r="C31" s="153"/>
      <c r="D31" s="154">
        <f>SUM(D32:D36)</f>
        <v>20</v>
      </c>
      <c r="E31" s="155">
        <f aca="true" t="shared" si="19" ref="E31:AN31">SUM(E32:E36)</f>
        <v>500</v>
      </c>
      <c r="F31" s="156">
        <f t="shared" si="19"/>
        <v>310</v>
      </c>
      <c r="G31" s="156">
        <f t="shared" si="19"/>
        <v>90</v>
      </c>
      <c r="H31" s="156">
        <f t="shared" si="19"/>
        <v>150</v>
      </c>
      <c r="I31" s="157">
        <f t="shared" si="19"/>
        <v>0</v>
      </c>
      <c r="J31" s="157">
        <f t="shared" si="19"/>
        <v>150</v>
      </c>
      <c r="K31" s="157">
        <f t="shared" si="19"/>
        <v>0</v>
      </c>
      <c r="L31" s="157">
        <f t="shared" si="19"/>
        <v>0</v>
      </c>
      <c r="M31" s="157">
        <f t="shared" si="19"/>
        <v>70</v>
      </c>
      <c r="N31" s="158">
        <f>SUM(N32:N36)</f>
        <v>190</v>
      </c>
      <c r="O31" s="159">
        <f t="shared" si="19"/>
        <v>0</v>
      </c>
      <c r="P31" s="156">
        <f t="shared" si="19"/>
        <v>0</v>
      </c>
      <c r="Q31" s="156">
        <f t="shared" si="19"/>
        <v>0</v>
      </c>
      <c r="R31" s="158">
        <f t="shared" si="19"/>
        <v>0</v>
      </c>
      <c r="S31" s="154">
        <f t="shared" si="19"/>
        <v>0</v>
      </c>
      <c r="T31" s="156">
        <f t="shared" si="19"/>
        <v>0</v>
      </c>
      <c r="U31" s="156">
        <f t="shared" si="19"/>
        <v>0</v>
      </c>
      <c r="V31" s="158">
        <f t="shared" si="19"/>
        <v>0</v>
      </c>
      <c r="W31" s="154">
        <f t="shared" si="19"/>
        <v>60</v>
      </c>
      <c r="X31" s="156">
        <f t="shared" si="19"/>
        <v>90</v>
      </c>
      <c r="Y31" s="156">
        <f t="shared" si="19"/>
        <v>40</v>
      </c>
      <c r="Z31" s="158">
        <f t="shared" si="19"/>
        <v>110</v>
      </c>
      <c r="AA31" s="154">
        <f t="shared" si="19"/>
        <v>30</v>
      </c>
      <c r="AB31" s="156">
        <f t="shared" si="19"/>
        <v>60</v>
      </c>
      <c r="AC31" s="156">
        <f t="shared" si="19"/>
        <v>30</v>
      </c>
      <c r="AD31" s="158">
        <f t="shared" si="19"/>
        <v>80</v>
      </c>
      <c r="AE31" s="154">
        <f t="shared" si="19"/>
        <v>0</v>
      </c>
      <c r="AF31" s="156">
        <f t="shared" si="19"/>
        <v>0</v>
      </c>
      <c r="AG31" s="156">
        <f t="shared" si="19"/>
        <v>12</v>
      </c>
      <c r="AH31" s="157">
        <f t="shared" si="19"/>
        <v>8</v>
      </c>
      <c r="AI31" s="175">
        <f t="shared" si="19"/>
        <v>15</v>
      </c>
      <c r="AJ31" s="176">
        <f t="shared" si="19"/>
        <v>0</v>
      </c>
      <c r="AK31" s="176">
        <f t="shared" si="19"/>
        <v>0</v>
      </c>
      <c r="AL31" s="176">
        <f t="shared" si="19"/>
        <v>20</v>
      </c>
      <c r="AM31" s="176">
        <f t="shared" si="19"/>
        <v>0</v>
      </c>
      <c r="AN31" s="177">
        <f t="shared" si="19"/>
        <v>15</v>
      </c>
    </row>
    <row r="32" spans="1:40" s="5" customFormat="1" ht="54" customHeight="1">
      <c r="A32" s="143" t="s">
        <v>7</v>
      </c>
      <c r="B32" s="114" t="s">
        <v>69</v>
      </c>
      <c r="C32" s="144" t="s">
        <v>184</v>
      </c>
      <c r="D32" s="116">
        <f>SUM(AE32:AH32)</f>
        <v>4</v>
      </c>
      <c r="E32" s="117">
        <f>SUM(F32,N32)</f>
        <v>100</v>
      </c>
      <c r="F32" s="117">
        <f>SUM(G32,H32,M32)</f>
        <v>60</v>
      </c>
      <c r="G32" s="117">
        <f aca="true" t="shared" si="20" ref="G32:H36">SUM(O32+S32+W32+AA32)</f>
        <v>15</v>
      </c>
      <c r="H32" s="118">
        <f t="shared" si="20"/>
        <v>30</v>
      </c>
      <c r="I32" s="119"/>
      <c r="J32" s="120">
        <f>SUM(P32,T32,X32,AB32)</f>
        <v>30</v>
      </c>
      <c r="K32" s="119"/>
      <c r="L32" s="119"/>
      <c r="M32" s="121">
        <f>SUM(Q32,U32,Y32,AC32)</f>
        <v>15</v>
      </c>
      <c r="N32" s="122">
        <f>SUM(R32+V32+Z32+AD32)</f>
        <v>40</v>
      </c>
      <c r="O32" s="145"/>
      <c r="P32" s="146"/>
      <c r="Q32" s="147"/>
      <c r="R32" s="148"/>
      <c r="S32" s="145"/>
      <c r="T32" s="146"/>
      <c r="U32" s="147"/>
      <c r="V32" s="148"/>
      <c r="W32" s="123">
        <v>15</v>
      </c>
      <c r="X32" s="124">
        <v>30</v>
      </c>
      <c r="Y32" s="125">
        <v>15</v>
      </c>
      <c r="Z32" s="126">
        <v>40</v>
      </c>
      <c r="AA32" s="145"/>
      <c r="AB32" s="146"/>
      <c r="AC32" s="147"/>
      <c r="AD32" s="148"/>
      <c r="AE32" s="149"/>
      <c r="AF32" s="150"/>
      <c r="AG32" s="150">
        <v>4</v>
      </c>
      <c r="AH32" s="151"/>
      <c r="AI32" s="130">
        <v>3</v>
      </c>
      <c r="AJ32" s="131"/>
      <c r="AK32" s="131"/>
      <c r="AL32" s="131">
        <v>4</v>
      </c>
      <c r="AM32" s="131"/>
      <c r="AN32" s="152">
        <v>3</v>
      </c>
    </row>
    <row r="33" spans="1:40" s="5" customFormat="1" ht="50.25" customHeight="1">
      <c r="A33" s="163" t="s">
        <v>6</v>
      </c>
      <c r="B33" s="114" t="s">
        <v>70</v>
      </c>
      <c r="C33" s="115" t="s">
        <v>181</v>
      </c>
      <c r="D33" s="116">
        <f>SUM(AE33:AH33)</f>
        <v>4</v>
      </c>
      <c r="E33" s="117">
        <f>SUM(F33,N33)</f>
        <v>100</v>
      </c>
      <c r="F33" s="117">
        <f>SUM(G33,H33,M33)</f>
        <v>70</v>
      </c>
      <c r="G33" s="117">
        <f>SUM(O33+S33+W33+AA33)</f>
        <v>30</v>
      </c>
      <c r="H33" s="118">
        <f t="shared" si="20"/>
        <v>30</v>
      </c>
      <c r="I33" s="119"/>
      <c r="J33" s="120">
        <f>SUM(P33,T33,X33,AB33)</f>
        <v>30</v>
      </c>
      <c r="K33" s="119"/>
      <c r="L33" s="119"/>
      <c r="M33" s="121">
        <f>SUM(Q33,U33,Y33,AC33)</f>
        <v>10</v>
      </c>
      <c r="N33" s="122">
        <f>SUM(R33+V33+Z33+AD33)</f>
        <v>30</v>
      </c>
      <c r="O33" s="123"/>
      <c r="P33" s="166"/>
      <c r="Q33" s="167"/>
      <c r="R33" s="168"/>
      <c r="S33" s="123"/>
      <c r="T33" s="124"/>
      <c r="U33" s="125"/>
      <c r="V33" s="126"/>
      <c r="W33" s="123">
        <v>30</v>
      </c>
      <c r="X33" s="124">
        <v>30</v>
      </c>
      <c r="Y33" s="125">
        <v>10</v>
      </c>
      <c r="Z33" s="126">
        <v>30</v>
      </c>
      <c r="AA33" s="123"/>
      <c r="AB33" s="124"/>
      <c r="AC33" s="125"/>
      <c r="AD33" s="126"/>
      <c r="AE33" s="164"/>
      <c r="AF33" s="128"/>
      <c r="AG33" s="128">
        <v>4</v>
      </c>
      <c r="AH33" s="129"/>
      <c r="AI33" s="134">
        <v>3</v>
      </c>
      <c r="AJ33" s="165"/>
      <c r="AK33" s="165"/>
      <c r="AL33" s="165">
        <v>4</v>
      </c>
      <c r="AM33" s="135"/>
      <c r="AN33" s="126">
        <v>3</v>
      </c>
    </row>
    <row r="34" spans="1:40" s="5" customFormat="1" ht="54.75" customHeight="1">
      <c r="A34" s="163" t="s">
        <v>5</v>
      </c>
      <c r="B34" s="114" t="s">
        <v>71</v>
      </c>
      <c r="C34" s="115" t="s">
        <v>184</v>
      </c>
      <c r="D34" s="116">
        <f>SUM(AE34:AH34)</f>
        <v>4</v>
      </c>
      <c r="E34" s="117">
        <f>SUM(F34,N34)</f>
        <v>100</v>
      </c>
      <c r="F34" s="117">
        <f>SUM(G34,H34,M34)</f>
        <v>60</v>
      </c>
      <c r="G34" s="117">
        <f t="shared" si="20"/>
        <v>15</v>
      </c>
      <c r="H34" s="118">
        <f t="shared" si="20"/>
        <v>30</v>
      </c>
      <c r="I34" s="119"/>
      <c r="J34" s="120">
        <f>SUM(P34,T34,X34,AB34)</f>
        <v>30</v>
      </c>
      <c r="K34" s="119"/>
      <c r="L34" s="119"/>
      <c r="M34" s="121">
        <f>SUM(Q34,U34,Y34,AC34)</f>
        <v>15</v>
      </c>
      <c r="N34" s="122">
        <f>SUM(R34+V34+Z34+AD34)</f>
        <v>40</v>
      </c>
      <c r="O34" s="123"/>
      <c r="P34" s="166"/>
      <c r="Q34" s="167"/>
      <c r="R34" s="168"/>
      <c r="S34" s="123"/>
      <c r="T34" s="124"/>
      <c r="U34" s="125"/>
      <c r="V34" s="126"/>
      <c r="W34" s="123">
        <v>15</v>
      </c>
      <c r="X34" s="124">
        <v>30</v>
      </c>
      <c r="Y34" s="125">
        <v>15</v>
      </c>
      <c r="Z34" s="126">
        <v>40</v>
      </c>
      <c r="AA34" s="123"/>
      <c r="AB34" s="124"/>
      <c r="AC34" s="125"/>
      <c r="AD34" s="126"/>
      <c r="AE34" s="164"/>
      <c r="AF34" s="128"/>
      <c r="AG34" s="128">
        <v>4</v>
      </c>
      <c r="AH34" s="129"/>
      <c r="AI34" s="134">
        <v>3</v>
      </c>
      <c r="AJ34" s="165"/>
      <c r="AK34" s="165"/>
      <c r="AL34" s="165">
        <v>4</v>
      </c>
      <c r="AM34" s="135"/>
      <c r="AN34" s="126">
        <v>3</v>
      </c>
    </row>
    <row r="35" spans="1:40" s="5" customFormat="1" ht="58.5" customHeight="1">
      <c r="A35" s="163" t="s">
        <v>4</v>
      </c>
      <c r="B35" s="114" t="s">
        <v>72</v>
      </c>
      <c r="C35" s="115" t="s">
        <v>185</v>
      </c>
      <c r="D35" s="116">
        <f>SUM(AE35:AH35)</f>
        <v>4</v>
      </c>
      <c r="E35" s="117">
        <f>SUM(F35,N35)</f>
        <v>100</v>
      </c>
      <c r="F35" s="117">
        <f>SUM(G35,H35,M35)</f>
        <v>60</v>
      </c>
      <c r="G35" s="117">
        <f t="shared" si="20"/>
        <v>15</v>
      </c>
      <c r="H35" s="118">
        <f t="shared" si="20"/>
        <v>30</v>
      </c>
      <c r="I35" s="119"/>
      <c r="J35" s="120">
        <f>SUM(P35,T35,X35,AB35)</f>
        <v>30</v>
      </c>
      <c r="K35" s="119"/>
      <c r="L35" s="119"/>
      <c r="M35" s="121">
        <f>SUM(Q35,U35,Y35,AC35)</f>
        <v>15</v>
      </c>
      <c r="N35" s="122">
        <f>SUM(R35+V35+Z35+AD35)</f>
        <v>40</v>
      </c>
      <c r="O35" s="123"/>
      <c r="P35" s="166"/>
      <c r="Q35" s="167"/>
      <c r="R35" s="168"/>
      <c r="S35" s="123"/>
      <c r="T35" s="124"/>
      <c r="U35" s="125"/>
      <c r="V35" s="126"/>
      <c r="W35" s="123"/>
      <c r="X35" s="124"/>
      <c r="Y35" s="125"/>
      <c r="Z35" s="126"/>
      <c r="AA35" s="123">
        <v>15</v>
      </c>
      <c r="AB35" s="124">
        <v>30</v>
      </c>
      <c r="AC35" s="125">
        <v>15</v>
      </c>
      <c r="AD35" s="126">
        <v>40</v>
      </c>
      <c r="AE35" s="164"/>
      <c r="AF35" s="128"/>
      <c r="AG35" s="128"/>
      <c r="AH35" s="129">
        <v>4</v>
      </c>
      <c r="AI35" s="134">
        <v>3</v>
      </c>
      <c r="AJ35" s="135"/>
      <c r="AK35" s="135"/>
      <c r="AL35" s="135">
        <v>4</v>
      </c>
      <c r="AM35" s="135"/>
      <c r="AN35" s="126">
        <v>3</v>
      </c>
    </row>
    <row r="36" spans="1:40" ht="79.5" customHeight="1" thickBot="1">
      <c r="A36" s="113" t="s">
        <v>43</v>
      </c>
      <c r="B36" s="114" t="s">
        <v>73</v>
      </c>
      <c r="C36" s="169" t="s">
        <v>185</v>
      </c>
      <c r="D36" s="116">
        <f>SUM(AE36:AH36)</f>
        <v>4</v>
      </c>
      <c r="E36" s="117">
        <f>SUM(F36,N36)</f>
        <v>100</v>
      </c>
      <c r="F36" s="117">
        <f>SUM(G36,H36,M36)</f>
        <v>60</v>
      </c>
      <c r="G36" s="117">
        <f t="shared" si="20"/>
        <v>15</v>
      </c>
      <c r="H36" s="118">
        <f t="shared" si="20"/>
        <v>30</v>
      </c>
      <c r="I36" s="119"/>
      <c r="J36" s="120">
        <f>SUM(P36,T36,X36,AB36)</f>
        <v>30</v>
      </c>
      <c r="K36" s="119"/>
      <c r="L36" s="119"/>
      <c r="M36" s="121">
        <f>SUM(Q36,U36,Y36,AC36)</f>
        <v>15</v>
      </c>
      <c r="N36" s="122">
        <f>SUM(R36+V36+Z36+AD36)</f>
        <v>40</v>
      </c>
      <c r="O36" s="170"/>
      <c r="P36" s="171"/>
      <c r="Q36" s="172"/>
      <c r="R36" s="173"/>
      <c r="S36" s="170"/>
      <c r="T36" s="171"/>
      <c r="U36" s="172"/>
      <c r="V36" s="173"/>
      <c r="W36" s="170"/>
      <c r="X36" s="171"/>
      <c r="Y36" s="172"/>
      <c r="Z36" s="173"/>
      <c r="AA36" s="123">
        <v>15</v>
      </c>
      <c r="AB36" s="124">
        <v>30</v>
      </c>
      <c r="AC36" s="125">
        <v>15</v>
      </c>
      <c r="AD36" s="126">
        <v>40</v>
      </c>
      <c r="AE36" s="170"/>
      <c r="AF36" s="171"/>
      <c r="AG36" s="171"/>
      <c r="AH36" s="172">
        <v>4</v>
      </c>
      <c r="AI36" s="136">
        <v>3</v>
      </c>
      <c r="AJ36" s="137"/>
      <c r="AK36" s="137"/>
      <c r="AL36" s="137">
        <v>4</v>
      </c>
      <c r="AM36" s="137"/>
      <c r="AN36" s="174">
        <v>3</v>
      </c>
    </row>
    <row r="37" spans="1:40" s="7" customFormat="1" ht="90" customHeight="1" thickBot="1">
      <c r="A37" s="96" t="s">
        <v>67</v>
      </c>
      <c r="B37" s="139" t="s">
        <v>178</v>
      </c>
      <c r="C37" s="153"/>
      <c r="D37" s="154">
        <f aca="true" t="shared" si="21" ref="D37:U37">SUM(D38:D42)</f>
        <v>20</v>
      </c>
      <c r="E37" s="155">
        <f t="shared" si="21"/>
        <v>500</v>
      </c>
      <c r="F37" s="156">
        <f t="shared" si="21"/>
        <v>310</v>
      </c>
      <c r="G37" s="156">
        <f t="shared" si="21"/>
        <v>90</v>
      </c>
      <c r="H37" s="156">
        <f t="shared" si="21"/>
        <v>150</v>
      </c>
      <c r="I37" s="157">
        <f t="shared" si="21"/>
        <v>0</v>
      </c>
      <c r="J37" s="157">
        <f t="shared" si="21"/>
        <v>150</v>
      </c>
      <c r="K37" s="157">
        <f t="shared" si="21"/>
        <v>0</v>
      </c>
      <c r="L37" s="157">
        <f t="shared" si="21"/>
        <v>0</v>
      </c>
      <c r="M37" s="157">
        <f t="shared" si="21"/>
        <v>70</v>
      </c>
      <c r="N37" s="158">
        <f t="shared" si="21"/>
        <v>190</v>
      </c>
      <c r="O37" s="159">
        <f t="shared" si="21"/>
        <v>0</v>
      </c>
      <c r="P37" s="156">
        <f t="shared" si="21"/>
        <v>0</v>
      </c>
      <c r="Q37" s="156">
        <f t="shared" si="21"/>
        <v>0</v>
      </c>
      <c r="R37" s="156">
        <f t="shared" si="21"/>
        <v>0</v>
      </c>
      <c r="S37" s="156">
        <f t="shared" si="21"/>
        <v>0</v>
      </c>
      <c r="T37" s="156">
        <f t="shared" si="21"/>
        <v>0</v>
      </c>
      <c r="U37" s="156">
        <f t="shared" si="21"/>
        <v>0</v>
      </c>
      <c r="V37" s="158">
        <f aca="true" t="shared" si="22" ref="V37:AC37">SUM(V38:V42)</f>
        <v>0</v>
      </c>
      <c r="W37" s="154">
        <f t="shared" si="22"/>
        <v>60</v>
      </c>
      <c r="X37" s="156">
        <f t="shared" si="22"/>
        <v>90</v>
      </c>
      <c r="Y37" s="156">
        <f t="shared" si="22"/>
        <v>40</v>
      </c>
      <c r="Z37" s="158">
        <f t="shared" si="22"/>
        <v>110</v>
      </c>
      <c r="AA37" s="154">
        <f t="shared" si="22"/>
        <v>30</v>
      </c>
      <c r="AB37" s="156">
        <f t="shared" si="22"/>
        <v>60</v>
      </c>
      <c r="AC37" s="156">
        <f t="shared" si="22"/>
        <v>30</v>
      </c>
      <c r="AD37" s="158">
        <f aca="true" t="shared" si="23" ref="AD37:AN37">SUM(AD38:AD42)</f>
        <v>80</v>
      </c>
      <c r="AE37" s="154">
        <f t="shared" si="23"/>
        <v>0</v>
      </c>
      <c r="AF37" s="156">
        <f t="shared" si="23"/>
        <v>0</v>
      </c>
      <c r="AG37" s="156">
        <f t="shared" si="23"/>
        <v>12</v>
      </c>
      <c r="AH37" s="157">
        <f t="shared" si="23"/>
        <v>8</v>
      </c>
      <c r="AI37" s="175">
        <f t="shared" si="23"/>
        <v>15</v>
      </c>
      <c r="AJ37" s="176">
        <f t="shared" si="23"/>
        <v>0</v>
      </c>
      <c r="AK37" s="176">
        <f t="shared" si="23"/>
        <v>0</v>
      </c>
      <c r="AL37" s="176">
        <f t="shared" si="23"/>
        <v>20</v>
      </c>
      <c r="AM37" s="176">
        <f t="shared" si="23"/>
        <v>0</v>
      </c>
      <c r="AN37" s="177">
        <f t="shared" si="23"/>
        <v>15</v>
      </c>
    </row>
    <row r="38" spans="1:40" s="5" customFormat="1" ht="53.25" customHeight="1">
      <c r="A38" s="143" t="s">
        <v>7</v>
      </c>
      <c r="B38" s="114" t="s">
        <v>74</v>
      </c>
      <c r="C38" s="144" t="s">
        <v>184</v>
      </c>
      <c r="D38" s="116">
        <f>SUM(AE38:AH38)</f>
        <v>4</v>
      </c>
      <c r="E38" s="117">
        <f>SUM(F38,N38)</f>
        <v>100</v>
      </c>
      <c r="F38" s="117">
        <f>SUM(G38,H38,M38)</f>
        <v>60</v>
      </c>
      <c r="G38" s="117">
        <f aca="true" t="shared" si="24" ref="G38:H42">SUM(O38+S38+W38+AA38)</f>
        <v>15</v>
      </c>
      <c r="H38" s="118">
        <f t="shared" si="24"/>
        <v>30</v>
      </c>
      <c r="I38" s="119"/>
      <c r="J38" s="120">
        <f>SUM(P38,T38,X38,AB38)</f>
        <v>30</v>
      </c>
      <c r="K38" s="119"/>
      <c r="L38" s="119"/>
      <c r="M38" s="121">
        <f>SUM(Q38,U38,Y38,AC38)</f>
        <v>15</v>
      </c>
      <c r="N38" s="122">
        <f>SUM(R38+V38+Z38+AD38)</f>
        <v>40</v>
      </c>
      <c r="O38" s="145"/>
      <c r="P38" s="146"/>
      <c r="Q38" s="147"/>
      <c r="R38" s="148"/>
      <c r="S38" s="145"/>
      <c r="T38" s="146"/>
      <c r="U38" s="147"/>
      <c r="V38" s="148"/>
      <c r="W38" s="123">
        <v>15</v>
      </c>
      <c r="X38" s="124">
        <v>30</v>
      </c>
      <c r="Y38" s="125">
        <v>15</v>
      </c>
      <c r="Z38" s="126">
        <v>40</v>
      </c>
      <c r="AA38" s="145"/>
      <c r="AB38" s="146"/>
      <c r="AC38" s="147"/>
      <c r="AD38" s="148"/>
      <c r="AE38" s="149"/>
      <c r="AF38" s="150"/>
      <c r="AG38" s="150">
        <v>4</v>
      </c>
      <c r="AH38" s="151"/>
      <c r="AI38" s="130">
        <v>3</v>
      </c>
      <c r="AJ38" s="131"/>
      <c r="AK38" s="131"/>
      <c r="AL38" s="131">
        <v>4</v>
      </c>
      <c r="AM38" s="131"/>
      <c r="AN38" s="152">
        <v>3</v>
      </c>
    </row>
    <row r="39" spans="1:40" s="5" customFormat="1" ht="48" customHeight="1">
      <c r="A39" s="163" t="s">
        <v>6</v>
      </c>
      <c r="B39" s="114" t="s">
        <v>75</v>
      </c>
      <c r="C39" s="115" t="s">
        <v>181</v>
      </c>
      <c r="D39" s="116">
        <f>SUM(AE39:AH39)</f>
        <v>4</v>
      </c>
      <c r="E39" s="117">
        <f>SUM(F39,N39)</f>
        <v>100</v>
      </c>
      <c r="F39" s="117">
        <f>SUM(G39,H39,M39)</f>
        <v>70</v>
      </c>
      <c r="G39" s="117">
        <f t="shared" si="24"/>
        <v>30</v>
      </c>
      <c r="H39" s="118">
        <f t="shared" si="24"/>
        <v>30</v>
      </c>
      <c r="I39" s="119"/>
      <c r="J39" s="120">
        <f>SUM(P39,T39,X39,AB39)</f>
        <v>30</v>
      </c>
      <c r="K39" s="119"/>
      <c r="L39" s="119"/>
      <c r="M39" s="121">
        <f>SUM(Q39,U39,Y39,AC39)</f>
        <v>10</v>
      </c>
      <c r="N39" s="122">
        <f>SUM(R39+V39+Z39+AD39)</f>
        <v>30</v>
      </c>
      <c r="O39" s="123"/>
      <c r="P39" s="166"/>
      <c r="Q39" s="167"/>
      <c r="R39" s="168"/>
      <c r="S39" s="123"/>
      <c r="T39" s="124"/>
      <c r="U39" s="125"/>
      <c r="V39" s="126"/>
      <c r="W39" s="123">
        <v>30</v>
      </c>
      <c r="X39" s="124">
        <v>30</v>
      </c>
      <c r="Y39" s="125">
        <v>10</v>
      </c>
      <c r="Z39" s="126">
        <v>30</v>
      </c>
      <c r="AA39" s="123"/>
      <c r="AB39" s="124"/>
      <c r="AC39" s="125"/>
      <c r="AD39" s="126"/>
      <c r="AE39" s="164"/>
      <c r="AF39" s="128"/>
      <c r="AG39" s="128">
        <v>4</v>
      </c>
      <c r="AH39" s="129"/>
      <c r="AI39" s="134">
        <v>3</v>
      </c>
      <c r="AJ39" s="165"/>
      <c r="AK39" s="165"/>
      <c r="AL39" s="165">
        <v>4</v>
      </c>
      <c r="AM39" s="135"/>
      <c r="AN39" s="126">
        <v>3</v>
      </c>
    </row>
    <row r="40" spans="1:40" s="5" customFormat="1" ht="59.25" customHeight="1">
      <c r="A40" s="163" t="s">
        <v>5</v>
      </c>
      <c r="B40" s="114" t="s">
        <v>76</v>
      </c>
      <c r="C40" s="115" t="s">
        <v>184</v>
      </c>
      <c r="D40" s="116">
        <f>SUM(AE40:AH40)</f>
        <v>4</v>
      </c>
      <c r="E40" s="117">
        <f>SUM(F40,N40)</f>
        <v>100</v>
      </c>
      <c r="F40" s="117">
        <f>SUM(G40,H40,M40)</f>
        <v>60</v>
      </c>
      <c r="G40" s="117">
        <f t="shared" si="24"/>
        <v>15</v>
      </c>
      <c r="H40" s="118">
        <f t="shared" si="24"/>
        <v>30</v>
      </c>
      <c r="I40" s="119"/>
      <c r="J40" s="120">
        <f>SUM(P40,T40,X40,AB40)</f>
        <v>30</v>
      </c>
      <c r="K40" s="119"/>
      <c r="L40" s="119"/>
      <c r="M40" s="121">
        <f>SUM(Q40,U40,Y40,AC40)</f>
        <v>15</v>
      </c>
      <c r="N40" s="122">
        <f>SUM(R40+V40+Z40+AD40)</f>
        <v>40</v>
      </c>
      <c r="O40" s="123"/>
      <c r="P40" s="166"/>
      <c r="Q40" s="167"/>
      <c r="R40" s="168"/>
      <c r="S40" s="123"/>
      <c r="T40" s="124"/>
      <c r="U40" s="125"/>
      <c r="V40" s="126"/>
      <c r="W40" s="123">
        <v>15</v>
      </c>
      <c r="X40" s="124">
        <v>30</v>
      </c>
      <c r="Y40" s="125">
        <v>15</v>
      </c>
      <c r="Z40" s="126">
        <v>40</v>
      </c>
      <c r="AA40" s="123"/>
      <c r="AB40" s="124"/>
      <c r="AC40" s="125"/>
      <c r="AD40" s="126"/>
      <c r="AE40" s="164"/>
      <c r="AF40" s="128"/>
      <c r="AG40" s="128">
        <v>4</v>
      </c>
      <c r="AH40" s="129"/>
      <c r="AI40" s="134">
        <v>3</v>
      </c>
      <c r="AJ40" s="165"/>
      <c r="AK40" s="165"/>
      <c r="AL40" s="165">
        <v>4</v>
      </c>
      <c r="AM40" s="135"/>
      <c r="AN40" s="126">
        <v>3</v>
      </c>
    </row>
    <row r="41" spans="1:40" s="5" customFormat="1" ht="51" customHeight="1">
      <c r="A41" s="163" t="s">
        <v>4</v>
      </c>
      <c r="B41" s="114" t="s">
        <v>88</v>
      </c>
      <c r="C41" s="115" t="s">
        <v>185</v>
      </c>
      <c r="D41" s="116">
        <f>SUM(AE41:AH41)</f>
        <v>4</v>
      </c>
      <c r="E41" s="117">
        <f>SUM(F41,N41)</f>
        <v>100</v>
      </c>
      <c r="F41" s="117">
        <f>SUM(G41,H41,M41)</f>
        <v>60</v>
      </c>
      <c r="G41" s="117">
        <f t="shared" si="24"/>
        <v>15</v>
      </c>
      <c r="H41" s="118">
        <f t="shared" si="24"/>
        <v>30</v>
      </c>
      <c r="I41" s="119"/>
      <c r="J41" s="120">
        <f>SUM(P41,T41,X41,AB41)</f>
        <v>30</v>
      </c>
      <c r="K41" s="119"/>
      <c r="L41" s="119"/>
      <c r="M41" s="121">
        <f>SUM(Q41,U41,Y41,AC41)</f>
        <v>15</v>
      </c>
      <c r="N41" s="122">
        <f>SUM(R41+V41+Z41+AD41)</f>
        <v>40</v>
      </c>
      <c r="O41" s="123"/>
      <c r="P41" s="166"/>
      <c r="Q41" s="167"/>
      <c r="R41" s="168"/>
      <c r="S41" s="123"/>
      <c r="T41" s="124"/>
      <c r="U41" s="125"/>
      <c r="V41" s="126"/>
      <c r="W41" s="123"/>
      <c r="X41" s="124"/>
      <c r="Y41" s="125"/>
      <c r="Z41" s="126"/>
      <c r="AA41" s="123">
        <v>15</v>
      </c>
      <c r="AB41" s="124">
        <v>30</v>
      </c>
      <c r="AC41" s="125">
        <v>15</v>
      </c>
      <c r="AD41" s="126">
        <v>40</v>
      </c>
      <c r="AE41" s="164"/>
      <c r="AF41" s="128"/>
      <c r="AG41" s="128"/>
      <c r="AH41" s="129">
        <v>4</v>
      </c>
      <c r="AI41" s="134">
        <v>3</v>
      </c>
      <c r="AJ41" s="135"/>
      <c r="AK41" s="135"/>
      <c r="AL41" s="135">
        <v>4</v>
      </c>
      <c r="AM41" s="135"/>
      <c r="AN41" s="126">
        <v>3</v>
      </c>
    </row>
    <row r="42" spans="1:40" ht="54" customHeight="1" thickBot="1">
      <c r="A42" s="113" t="s">
        <v>43</v>
      </c>
      <c r="B42" s="114" t="s">
        <v>77</v>
      </c>
      <c r="C42" s="169" t="s">
        <v>185</v>
      </c>
      <c r="D42" s="116">
        <f>SUM(AE42:AH42)</f>
        <v>4</v>
      </c>
      <c r="E42" s="117">
        <f>SUM(F42,N42)</f>
        <v>100</v>
      </c>
      <c r="F42" s="117">
        <f>SUM(G42,H42,M42)</f>
        <v>60</v>
      </c>
      <c r="G42" s="117">
        <f t="shared" si="24"/>
        <v>15</v>
      </c>
      <c r="H42" s="118">
        <f t="shared" si="24"/>
        <v>30</v>
      </c>
      <c r="I42" s="119"/>
      <c r="J42" s="120">
        <f>SUM(P42,T42,X42,AB42)</f>
        <v>30</v>
      </c>
      <c r="K42" s="119"/>
      <c r="L42" s="119"/>
      <c r="M42" s="121">
        <f>SUM(Q42,U42,Y42,AC42)</f>
        <v>15</v>
      </c>
      <c r="N42" s="122">
        <f>SUM(R42+V42+Z42+AD42)</f>
        <v>40</v>
      </c>
      <c r="O42" s="170"/>
      <c r="P42" s="171"/>
      <c r="Q42" s="172"/>
      <c r="R42" s="173"/>
      <c r="S42" s="170"/>
      <c r="T42" s="171"/>
      <c r="U42" s="172"/>
      <c r="V42" s="173"/>
      <c r="W42" s="170"/>
      <c r="X42" s="171"/>
      <c r="Y42" s="172"/>
      <c r="Z42" s="173"/>
      <c r="AA42" s="123">
        <v>15</v>
      </c>
      <c r="AB42" s="124">
        <v>30</v>
      </c>
      <c r="AC42" s="125">
        <v>15</v>
      </c>
      <c r="AD42" s="126">
        <v>40</v>
      </c>
      <c r="AE42" s="170"/>
      <c r="AF42" s="171"/>
      <c r="AG42" s="171"/>
      <c r="AH42" s="172">
        <v>4</v>
      </c>
      <c r="AI42" s="136">
        <v>3</v>
      </c>
      <c r="AJ42" s="137"/>
      <c r="AK42" s="137"/>
      <c r="AL42" s="137">
        <v>4</v>
      </c>
      <c r="AM42" s="137"/>
      <c r="AN42" s="174">
        <v>3</v>
      </c>
    </row>
    <row r="43" spans="1:40" s="7" customFormat="1" ht="60" customHeight="1" thickBot="1">
      <c r="A43" s="222" t="s">
        <v>42</v>
      </c>
      <c r="B43" s="178" t="s">
        <v>40</v>
      </c>
      <c r="C43" s="179"/>
      <c r="D43" s="154">
        <f>SUM(D44:D45)</f>
        <v>12</v>
      </c>
      <c r="E43" s="156">
        <f aca="true" t="shared" si="25" ref="E43:AN43">SUM(E44:E45)</f>
        <v>360</v>
      </c>
      <c r="F43" s="156">
        <f t="shared" si="25"/>
        <v>0</v>
      </c>
      <c r="G43" s="156">
        <f t="shared" si="25"/>
        <v>0</v>
      </c>
      <c r="H43" s="156">
        <f t="shared" si="25"/>
        <v>0</v>
      </c>
      <c r="I43" s="157">
        <f t="shared" si="25"/>
        <v>0</v>
      </c>
      <c r="J43" s="157">
        <f t="shared" si="25"/>
        <v>0</v>
      </c>
      <c r="K43" s="157">
        <f t="shared" si="25"/>
        <v>0</v>
      </c>
      <c r="L43" s="157">
        <f t="shared" si="25"/>
        <v>0</v>
      </c>
      <c r="M43" s="157">
        <f t="shared" si="25"/>
        <v>0</v>
      </c>
      <c r="N43" s="158">
        <f t="shared" si="25"/>
        <v>360</v>
      </c>
      <c r="O43" s="180">
        <f t="shared" si="25"/>
        <v>0</v>
      </c>
      <c r="P43" s="181">
        <f t="shared" si="25"/>
        <v>0</v>
      </c>
      <c r="Q43" s="181">
        <f t="shared" si="25"/>
        <v>0</v>
      </c>
      <c r="R43" s="181">
        <f t="shared" si="25"/>
        <v>0</v>
      </c>
      <c r="S43" s="181">
        <f t="shared" si="25"/>
        <v>0</v>
      </c>
      <c r="T43" s="181">
        <f t="shared" si="25"/>
        <v>0</v>
      </c>
      <c r="U43" s="181">
        <f t="shared" si="25"/>
        <v>0</v>
      </c>
      <c r="V43" s="181">
        <f t="shared" si="25"/>
        <v>120</v>
      </c>
      <c r="W43" s="181">
        <f t="shared" si="25"/>
        <v>0</v>
      </c>
      <c r="X43" s="181">
        <f t="shared" si="25"/>
        <v>0</v>
      </c>
      <c r="Y43" s="181">
        <f t="shared" si="25"/>
        <v>0</v>
      </c>
      <c r="Z43" s="181">
        <f t="shared" si="25"/>
        <v>0</v>
      </c>
      <c r="AA43" s="181">
        <f t="shared" si="25"/>
        <v>0</v>
      </c>
      <c r="AB43" s="181">
        <f t="shared" si="25"/>
        <v>0</v>
      </c>
      <c r="AC43" s="181">
        <f t="shared" si="25"/>
        <v>0</v>
      </c>
      <c r="AD43" s="183">
        <f t="shared" si="25"/>
        <v>240</v>
      </c>
      <c r="AE43" s="184">
        <f t="shared" si="25"/>
        <v>0</v>
      </c>
      <c r="AF43" s="181">
        <f t="shared" si="25"/>
        <v>4</v>
      </c>
      <c r="AG43" s="181">
        <f t="shared" si="25"/>
        <v>0</v>
      </c>
      <c r="AH43" s="182">
        <f t="shared" si="25"/>
        <v>8</v>
      </c>
      <c r="AI43" s="184">
        <f t="shared" si="25"/>
        <v>0</v>
      </c>
      <c r="AJ43" s="185">
        <f t="shared" si="25"/>
        <v>0</v>
      </c>
      <c r="AK43" s="185">
        <f t="shared" si="25"/>
        <v>12</v>
      </c>
      <c r="AL43" s="185">
        <f t="shared" si="25"/>
        <v>8</v>
      </c>
      <c r="AM43" s="185">
        <f t="shared" si="25"/>
        <v>0</v>
      </c>
      <c r="AN43" s="186">
        <f t="shared" si="25"/>
        <v>12</v>
      </c>
    </row>
    <row r="44" spans="1:40" s="5" customFormat="1" ht="53.25" customHeight="1">
      <c r="A44" s="187" t="s">
        <v>7</v>
      </c>
      <c r="B44" s="188" t="s">
        <v>187</v>
      </c>
      <c r="C44" s="189" t="s">
        <v>183</v>
      </c>
      <c r="D44" s="190">
        <f>SUM(AE44:AH44)</f>
        <v>4</v>
      </c>
      <c r="E44" s="117">
        <f>SUM(F44,N44)</f>
        <v>120</v>
      </c>
      <c r="F44" s="117">
        <f>SUM(G44:H44,M44)</f>
        <v>0</v>
      </c>
      <c r="G44" s="117">
        <f>SUM(O44+S44+W44+AA44)</f>
        <v>0</v>
      </c>
      <c r="H44" s="118">
        <f>SUM(P44+T44+X44+AB44)</f>
        <v>0</v>
      </c>
      <c r="I44" s="119"/>
      <c r="J44" s="119"/>
      <c r="K44" s="119"/>
      <c r="L44" s="119"/>
      <c r="M44" s="121">
        <f>SUM(Q44,U44,Y44,AC44)</f>
        <v>0</v>
      </c>
      <c r="N44" s="191">
        <f>SUM(R44+V44+Z44+AD44)</f>
        <v>120</v>
      </c>
      <c r="O44" s="192"/>
      <c r="P44" s="132"/>
      <c r="Q44" s="193"/>
      <c r="R44" s="193"/>
      <c r="S44" s="192"/>
      <c r="T44" s="132"/>
      <c r="U44" s="193"/>
      <c r="V44" s="152">
        <v>120</v>
      </c>
      <c r="W44" s="194"/>
      <c r="X44" s="132"/>
      <c r="Y44" s="193"/>
      <c r="Z44" s="193"/>
      <c r="AA44" s="192"/>
      <c r="AB44" s="132"/>
      <c r="AC44" s="193"/>
      <c r="AD44" s="152"/>
      <c r="AE44" s="195"/>
      <c r="AF44" s="196">
        <v>4</v>
      </c>
      <c r="AG44" s="196"/>
      <c r="AH44" s="197"/>
      <c r="AI44" s="194"/>
      <c r="AJ44" s="132"/>
      <c r="AK44" s="132">
        <v>4</v>
      </c>
      <c r="AL44" s="132"/>
      <c r="AM44" s="132"/>
      <c r="AN44" s="152">
        <v>4</v>
      </c>
    </row>
    <row r="45" spans="1:40" s="5" customFormat="1" ht="74.25" customHeight="1" thickBot="1">
      <c r="A45" s="198" t="s">
        <v>6</v>
      </c>
      <c r="B45" s="199" t="s">
        <v>186</v>
      </c>
      <c r="C45" s="200" t="s">
        <v>185</v>
      </c>
      <c r="D45" s="190">
        <f>SUM(AE45:AH45)</f>
        <v>8</v>
      </c>
      <c r="E45" s="117">
        <f>SUM(F45,N45)</f>
        <v>240</v>
      </c>
      <c r="F45" s="117">
        <f>SUM(G45:H45,M45)</f>
        <v>0</v>
      </c>
      <c r="G45" s="117">
        <f>SUM(O45+S45+W45+AA45)</f>
        <v>0</v>
      </c>
      <c r="H45" s="118">
        <f>SUM(P45+T45+X45+AB45)</f>
        <v>0</v>
      </c>
      <c r="I45" s="119"/>
      <c r="J45" s="119"/>
      <c r="K45" s="119"/>
      <c r="L45" s="119"/>
      <c r="M45" s="121">
        <f>SUM(Q45,U45,Y45,AC45)</f>
        <v>0</v>
      </c>
      <c r="N45" s="191">
        <f>SUM(R45+V45+Z45+AD45)</f>
        <v>240</v>
      </c>
      <c r="O45" s="201"/>
      <c r="P45" s="202"/>
      <c r="Q45" s="203"/>
      <c r="R45" s="203"/>
      <c r="S45" s="201"/>
      <c r="T45" s="202"/>
      <c r="U45" s="203"/>
      <c r="V45" s="138"/>
      <c r="W45" s="204"/>
      <c r="X45" s="202"/>
      <c r="Y45" s="203"/>
      <c r="Z45" s="203"/>
      <c r="AA45" s="201"/>
      <c r="AB45" s="202"/>
      <c r="AC45" s="203"/>
      <c r="AD45" s="138">
        <v>240</v>
      </c>
      <c r="AE45" s="205"/>
      <c r="AF45" s="206"/>
      <c r="AG45" s="206"/>
      <c r="AH45" s="207">
        <v>8</v>
      </c>
      <c r="AI45" s="204"/>
      <c r="AJ45" s="202"/>
      <c r="AK45" s="202">
        <v>8</v>
      </c>
      <c r="AL45" s="202">
        <v>8</v>
      </c>
      <c r="AM45" s="202"/>
      <c r="AN45" s="138">
        <v>8</v>
      </c>
    </row>
    <row r="46" spans="1:40" s="5" customFormat="1" ht="60" customHeight="1">
      <c r="A46" s="259" t="s">
        <v>39</v>
      </c>
      <c r="B46" s="260"/>
      <c r="C46" s="260"/>
      <c r="D46" s="263">
        <f aca="true" t="shared" si="26" ref="D46:Q46">SUM(D8+D12+D19+D31+D43)</f>
        <v>120</v>
      </c>
      <c r="E46" s="239">
        <f t="shared" si="26"/>
        <v>3060</v>
      </c>
      <c r="F46" s="239">
        <f t="shared" si="26"/>
        <v>1530</v>
      </c>
      <c r="G46" s="239">
        <f t="shared" si="26"/>
        <v>390</v>
      </c>
      <c r="H46" s="239">
        <f t="shared" si="26"/>
        <v>810</v>
      </c>
      <c r="I46" s="239">
        <f t="shared" si="26"/>
        <v>105</v>
      </c>
      <c r="J46" s="239">
        <f t="shared" si="26"/>
        <v>585</v>
      </c>
      <c r="K46" s="239">
        <f t="shared" si="26"/>
        <v>120</v>
      </c>
      <c r="L46" s="239">
        <f t="shared" si="26"/>
        <v>0</v>
      </c>
      <c r="M46" s="239">
        <f t="shared" si="26"/>
        <v>330</v>
      </c>
      <c r="N46" s="240">
        <f t="shared" si="26"/>
        <v>1530</v>
      </c>
      <c r="O46" s="90">
        <f t="shared" si="26"/>
        <v>75</v>
      </c>
      <c r="P46" s="221">
        <f t="shared" si="26"/>
        <v>210</v>
      </c>
      <c r="Q46" s="221">
        <f t="shared" si="26"/>
        <v>90</v>
      </c>
      <c r="R46" s="91">
        <f aca="true" t="shared" si="27" ref="R46:AC46">SUM(R8+R12+R19+R31+R43)</f>
        <v>375</v>
      </c>
      <c r="S46" s="90">
        <f t="shared" si="27"/>
        <v>135</v>
      </c>
      <c r="T46" s="221">
        <f t="shared" si="27"/>
        <v>255</v>
      </c>
      <c r="U46" s="221">
        <f t="shared" si="27"/>
        <v>75</v>
      </c>
      <c r="V46" s="91">
        <f t="shared" si="27"/>
        <v>305</v>
      </c>
      <c r="W46" s="90">
        <f t="shared" si="27"/>
        <v>150</v>
      </c>
      <c r="X46" s="221">
        <f t="shared" si="27"/>
        <v>225</v>
      </c>
      <c r="Y46" s="221">
        <f t="shared" si="27"/>
        <v>100</v>
      </c>
      <c r="Z46" s="91">
        <f t="shared" si="27"/>
        <v>275</v>
      </c>
      <c r="AA46" s="90">
        <f t="shared" si="27"/>
        <v>30</v>
      </c>
      <c r="AB46" s="221">
        <f t="shared" si="27"/>
        <v>120</v>
      </c>
      <c r="AC46" s="221">
        <f t="shared" si="27"/>
        <v>65</v>
      </c>
      <c r="AD46" s="91">
        <f aca="true" t="shared" si="28" ref="AD46:AN46">SUM(AD8+AD12+AD19+AD31+AD43)</f>
        <v>575</v>
      </c>
      <c r="AE46" s="90">
        <f t="shared" si="28"/>
        <v>30</v>
      </c>
      <c r="AF46" s="221">
        <f t="shared" si="28"/>
        <v>30</v>
      </c>
      <c r="AG46" s="221">
        <f t="shared" si="28"/>
        <v>30</v>
      </c>
      <c r="AH46" s="91">
        <f t="shared" si="28"/>
        <v>30</v>
      </c>
      <c r="AI46" s="231">
        <f t="shared" si="28"/>
        <v>66</v>
      </c>
      <c r="AJ46" s="233">
        <f t="shared" si="28"/>
        <v>9</v>
      </c>
      <c r="AK46" s="230">
        <f t="shared" si="28"/>
        <v>12</v>
      </c>
      <c r="AL46" s="230">
        <f t="shared" si="28"/>
        <v>55</v>
      </c>
      <c r="AM46" s="230">
        <f t="shared" si="28"/>
        <v>9</v>
      </c>
      <c r="AN46" s="223">
        <f t="shared" si="28"/>
        <v>89</v>
      </c>
    </row>
    <row r="47" spans="1:40" s="5" customFormat="1" ht="60" customHeight="1" thickBot="1">
      <c r="A47" s="261"/>
      <c r="B47" s="262"/>
      <c r="C47" s="262"/>
      <c r="D47" s="264"/>
      <c r="E47" s="234"/>
      <c r="F47" s="234"/>
      <c r="G47" s="234"/>
      <c r="H47" s="234"/>
      <c r="I47" s="245"/>
      <c r="J47" s="245"/>
      <c r="K47" s="245"/>
      <c r="L47" s="245"/>
      <c r="M47" s="245"/>
      <c r="N47" s="241"/>
      <c r="O47" s="225">
        <f>SUM(O46:R46)</f>
        <v>750</v>
      </c>
      <c r="P47" s="226"/>
      <c r="Q47" s="227"/>
      <c r="R47" s="224"/>
      <c r="S47" s="225">
        <f>SUM(S46:V46)</f>
        <v>770</v>
      </c>
      <c r="T47" s="226"/>
      <c r="U47" s="227"/>
      <c r="V47" s="224"/>
      <c r="W47" s="225">
        <f>SUM(W46:Z46)</f>
        <v>750</v>
      </c>
      <c r="X47" s="226"/>
      <c r="Y47" s="227"/>
      <c r="Z47" s="224"/>
      <c r="AA47" s="225">
        <f>SUM(AA46:AD46)</f>
        <v>790</v>
      </c>
      <c r="AB47" s="226"/>
      <c r="AC47" s="227"/>
      <c r="AD47" s="224"/>
      <c r="AE47" s="225">
        <f>SUM(AE46:AH46)</f>
        <v>120</v>
      </c>
      <c r="AF47" s="228"/>
      <c r="AG47" s="228"/>
      <c r="AH47" s="229"/>
      <c r="AI47" s="232"/>
      <c r="AJ47" s="234"/>
      <c r="AK47" s="226"/>
      <c r="AL47" s="226"/>
      <c r="AM47" s="226"/>
      <c r="AN47" s="224"/>
    </row>
    <row r="48" spans="1:40" s="1" customFormat="1" ht="35.25">
      <c r="A48" s="9"/>
      <c r="B48" s="58"/>
      <c r="C48" s="58"/>
      <c r="D48" s="10"/>
      <c r="E48" s="237"/>
      <c r="F48" s="238"/>
      <c r="G48" s="238"/>
      <c r="H48" s="58"/>
      <c r="I48" s="59"/>
      <c r="J48" s="60"/>
      <c r="K48" s="59"/>
      <c r="L48" s="59"/>
      <c r="M48" s="59"/>
      <c r="N48" s="58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11"/>
      <c r="AF48" s="11"/>
      <c r="AG48" s="11"/>
      <c r="AH48" s="11"/>
      <c r="AI48" s="12"/>
      <c r="AJ48" s="12"/>
      <c r="AK48" s="12"/>
      <c r="AL48" s="12"/>
      <c r="AM48" s="53"/>
      <c r="AN48" s="53"/>
    </row>
    <row r="49" spans="1:40" s="22" customFormat="1" ht="35.25">
      <c r="A49" s="13"/>
      <c r="B49" s="14"/>
      <c r="C49" s="15"/>
      <c r="D49" s="44"/>
      <c r="E49" s="47"/>
      <c r="F49" s="47"/>
      <c r="G49" s="47"/>
      <c r="H49" s="48"/>
      <c r="I49" s="48"/>
      <c r="J49" s="48"/>
      <c r="K49" s="48"/>
      <c r="L49" s="48"/>
      <c r="M49" s="48"/>
      <c r="N49" s="47"/>
      <c r="O49" s="18"/>
      <c r="P49" s="18"/>
      <c r="Q49" s="18"/>
      <c r="R49" s="19"/>
      <c r="S49" s="20"/>
      <c r="T49" s="20"/>
      <c r="U49" s="20"/>
      <c r="V49" s="20"/>
      <c r="W49" s="20"/>
      <c r="X49" s="20"/>
      <c r="Y49" s="20"/>
      <c r="Z49" s="9"/>
      <c r="AA49" s="9"/>
      <c r="AB49" s="9"/>
      <c r="AC49" s="9"/>
      <c r="AD49" s="9"/>
      <c r="AE49" s="13"/>
      <c r="AF49" s="13"/>
      <c r="AG49" s="13"/>
      <c r="AH49" s="13"/>
      <c r="AI49" s="21"/>
      <c r="AJ49" s="21"/>
      <c r="AK49" s="21"/>
      <c r="AL49" s="21"/>
      <c r="AM49" s="54"/>
      <c r="AN49" s="54"/>
    </row>
    <row r="50" spans="1:40" s="22" customFormat="1" ht="35.25">
      <c r="A50" s="13"/>
      <c r="B50" s="14"/>
      <c r="C50" s="15"/>
      <c r="D50" s="44"/>
      <c r="E50" s="47"/>
      <c r="F50" s="49"/>
      <c r="G50" s="50"/>
      <c r="H50" s="50"/>
      <c r="I50" s="50"/>
      <c r="J50" s="52"/>
      <c r="K50" s="50"/>
      <c r="L50" s="50"/>
      <c r="M50" s="50"/>
      <c r="N50" s="45"/>
      <c r="O50" s="25"/>
      <c r="P50" s="25"/>
      <c r="Q50" s="25"/>
      <c r="R50" s="25"/>
      <c r="S50" s="25"/>
      <c r="T50" s="25"/>
      <c r="U50" s="25"/>
      <c r="V50" s="19"/>
      <c r="W50" s="20"/>
      <c r="X50" s="20"/>
      <c r="Y50" s="20"/>
      <c r="Z50" s="9"/>
      <c r="AA50" s="9"/>
      <c r="AB50" s="9"/>
      <c r="AC50" s="9"/>
      <c r="AD50" s="9"/>
      <c r="AE50" s="13"/>
      <c r="AF50" s="13"/>
      <c r="AG50" s="13"/>
      <c r="AH50" s="13"/>
      <c r="AI50" s="21"/>
      <c r="AJ50" s="21"/>
      <c r="AK50" s="21"/>
      <c r="AL50" s="21"/>
      <c r="AM50" s="54"/>
      <c r="AN50" s="54"/>
    </row>
    <row r="51" spans="1:40" s="22" customFormat="1" ht="35.25">
      <c r="A51" s="13"/>
      <c r="B51" s="14"/>
      <c r="C51" s="15"/>
      <c r="D51" s="44"/>
      <c r="E51" s="47"/>
      <c r="F51" s="51"/>
      <c r="G51" s="50"/>
      <c r="H51" s="50"/>
      <c r="I51" s="50"/>
      <c r="J51" s="50"/>
      <c r="K51" s="50"/>
      <c r="L51" s="50"/>
      <c r="M51" s="50"/>
      <c r="N51" s="45"/>
      <c r="O51" s="25"/>
      <c r="P51" s="25"/>
      <c r="Q51" s="25"/>
      <c r="R51" s="25"/>
      <c r="S51" s="25"/>
      <c r="T51" s="25"/>
      <c r="U51" s="25"/>
      <c r="V51" s="19"/>
      <c r="W51" s="20"/>
      <c r="X51" s="20"/>
      <c r="Y51" s="20"/>
      <c r="Z51" s="9"/>
      <c r="AA51" s="9"/>
      <c r="AB51" s="9"/>
      <c r="AC51" s="9"/>
      <c r="AD51" s="9"/>
      <c r="AE51" s="13"/>
      <c r="AF51" s="13"/>
      <c r="AG51" s="13"/>
      <c r="AH51" s="13"/>
      <c r="AI51" s="21"/>
      <c r="AJ51" s="21"/>
      <c r="AK51" s="21"/>
      <c r="AL51" s="21"/>
      <c r="AM51" s="54"/>
      <c r="AN51" s="54"/>
    </row>
    <row r="52" spans="1:40" s="22" customFormat="1" ht="35.25">
      <c r="A52" s="13"/>
      <c r="B52" s="14"/>
      <c r="C52" s="27"/>
      <c r="D52" s="46"/>
      <c r="E52" s="47"/>
      <c r="F52" s="49"/>
      <c r="G52" s="52"/>
      <c r="H52" s="50"/>
      <c r="I52" s="50"/>
      <c r="J52" s="50"/>
      <c r="K52" s="50"/>
      <c r="L52" s="50"/>
      <c r="M52" s="50"/>
      <c r="N52" s="45"/>
      <c r="O52" s="25"/>
      <c r="P52" s="25"/>
      <c r="Q52" s="25"/>
      <c r="R52" s="25"/>
      <c r="S52" s="26"/>
      <c r="T52" s="25"/>
      <c r="U52" s="25"/>
      <c r="V52" s="19"/>
      <c r="W52" s="20"/>
      <c r="X52" s="20"/>
      <c r="Y52" s="20"/>
      <c r="Z52" s="9"/>
      <c r="AA52" s="9"/>
      <c r="AB52" s="9"/>
      <c r="AC52" s="9"/>
      <c r="AD52" s="9"/>
      <c r="AE52" s="13"/>
      <c r="AF52" s="13"/>
      <c r="AG52" s="13"/>
      <c r="AH52" s="13"/>
      <c r="AI52" s="21"/>
      <c r="AJ52" s="21"/>
      <c r="AK52" s="21"/>
      <c r="AL52" s="21"/>
      <c r="AM52" s="54"/>
      <c r="AN52" s="54"/>
    </row>
    <row r="53" spans="1:40" s="22" customFormat="1" ht="35.25">
      <c r="A53" s="13"/>
      <c r="B53" s="14"/>
      <c r="C53" s="28"/>
      <c r="D53" s="16"/>
      <c r="E53" s="17"/>
      <c r="F53" s="23"/>
      <c r="G53" s="24"/>
      <c r="H53" s="24"/>
      <c r="I53" s="24"/>
      <c r="J53" s="24"/>
      <c r="K53" s="24"/>
      <c r="L53" s="24"/>
      <c r="M53" s="24"/>
      <c r="N53" s="25"/>
      <c r="O53" s="25"/>
      <c r="P53" s="25"/>
      <c r="Q53" s="25"/>
      <c r="R53" s="25"/>
      <c r="S53" s="25"/>
      <c r="T53" s="25"/>
      <c r="U53" s="25"/>
      <c r="V53" s="19"/>
      <c r="W53" s="20"/>
      <c r="X53" s="20"/>
      <c r="Y53" s="20"/>
      <c r="Z53" s="9"/>
      <c r="AA53" s="9"/>
      <c r="AB53" s="9"/>
      <c r="AC53" s="9"/>
      <c r="AD53" s="9"/>
      <c r="AE53" s="13"/>
      <c r="AF53" s="13"/>
      <c r="AG53" s="13"/>
      <c r="AH53" s="13"/>
      <c r="AI53" s="21"/>
      <c r="AJ53" s="21"/>
      <c r="AK53" s="21"/>
      <c r="AL53" s="21"/>
      <c r="AM53" s="54"/>
      <c r="AN53" s="54"/>
    </row>
    <row r="54" spans="1:40" s="34" customFormat="1" ht="35.25">
      <c r="A54" s="29"/>
      <c r="B54" s="30"/>
      <c r="C54" s="28"/>
      <c r="D54" s="1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29"/>
      <c r="AF54" s="29"/>
      <c r="AG54" s="29"/>
      <c r="AH54" s="29"/>
      <c r="AI54" s="33"/>
      <c r="AJ54" s="33"/>
      <c r="AK54" s="33"/>
      <c r="AL54" s="33"/>
      <c r="AM54" s="55"/>
      <c r="AN54" s="55"/>
    </row>
    <row r="55" spans="1:40" s="34" customFormat="1" ht="35.25">
      <c r="A55" s="29"/>
      <c r="B55" s="29"/>
      <c r="C55" s="35"/>
      <c r="D55" s="3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29"/>
      <c r="AF55" s="29"/>
      <c r="AG55" s="29"/>
      <c r="AH55" s="29"/>
      <c r="AI55" s="33"/>
      <c r="AJ55" s="33"/>
      <c r="AK55" s="33"/>
      <c r="AL55" s="33"/>
      <c r="AM55" s="55"/>
      <c r="AN55" s="55"/>
    </row>
    <row r="56" spans="1:40" s="34" customFormat="1" ht="35.25">
      <c r="A56" s="29"/>
      <c r="B56" s="29"/>
      <c r="C56" s="35"/>
      <c r="D56" s="3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29"/>
      <c r="AF56" s="29"/>
      <c r="AG56" s="29"/>
      <c r="AH56" s="29"/>
      <c r="AI56" s="33"/>
      <c r="AJ56" s="33"/>
      <c r="AK56" s="33"/>
      <c r="AL56" s="33"/>
      <c r="AM56" s="55"/>
      <c r="AN56" s="55"/>
    </row>
    <row r="57" spans="1:40" s="34" customFormat="1" ht="35.25">
      <c r="A57" s="29"/>
      <c r="B57" s="29"/>
      <c r="C57" s="35"/>
      <c r="D57" s="3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29"/>
      <c r="AF57" s="29"/>
      <c r="AG57" s="29"/>
      <c r="AH57" s="29"/>
      <c r="AI57" s="33"/>
      <c r="AJ57" s="33"/>
      <c r="AK57" s="33"/>
      <c r="AL57" s="33"/>
      <c r="AM57" s="55"/>
      <c r="AN57" s="55"/>
    </row>
    <row r="58" spans="1:40" s="34" customFormat="1" ht="35.25">
      <c r="A58" s="29"/>
      <c r="B58" s="29"/>
      <c r="C58" s="35"/>
      <c r="D58" s="36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29"/>
      <c r="AF58" s="29"/>
      <c r="AG58" s="29"/>
      <c r="AH58" s="29"/>
      <c r="AI58" s="33"/>
      <c r="AJ58" s="33"/>
      <c r="AK58" s="33"/>
      <c r="AL58" s="33"/>
      <c r="AM58" s="55"/>
      <c r="AN58" s="55"/>
    </row>
    <row r="59" spans="1:40" s="34" customFormat="1" ht="35.25">
      <c r="A59" s="29"/>
      <c r="B59" s="29"/>
      <c r="C59" s="35"/>
      <c r="D59" s="36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29"/>
      <c r="AF59" s="29"/>
      <c r="AG59" s="29"/>
      <c r="AH59" s="29"/>
      <c r="AI59" s="33"/>
      <c r="AJ59" s="33"/>
      <c r="AK59" s="33"/>
      <c r="AL59" s="33"/>
      <c r="AM59" s="55"/>
      <c r="AN59" s="55"/>
    </row>
    <row r="60" spans="1:40" s="34" customFormat="1" ht="35.25">
      <c r="A60" s="29"/>
      <c r="B60" s="29"/>
      <c r="C60" s="35"/>
      <c r="D60" s="36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29"/>
      <c r="AF60" s="29"/>
      <c r="AG60" s="29"/>
      <c r="AH60" s="29"/>
      <c r="AI60" s="33"/>
      <c r="AJ60" s="33"/>
      <c r="AK60" s="33"/>
      <c r="AL60" s="33"/>
      <c r="AM60" s="55"/>
      <c r="AN60" s="55"/>
    </row>
    <row r="61" spans="1:40" s="34" customFormat="1" ht="35.25">
      <c r="A61" s="29"/>
      <c r="B61" s="29"/>
      <c r="C61" s="35"/>
      <c r="D61" s="3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29"/>
      <c r="AF61" s="29"/>
      <c r="AG61" s="29"/>
      <c r="AH61" s="29"/>
      <c r="AI61" s="33"/>
      <c r="AJ61" s="33"/>
      <c r="AK61" s="33"/>
      <c r="AL61" s="33"/>
      <c r="AM61" s="55"/>
      <c r="AN61" s="55"/>
    </row>
    <row r="62" spans="1:40" s="34" customFormat="1" ht="35.25">
      <c r="A62" s="29"/>
      <c r="B62" s="29"/>
      <c r="C62" s="35"/>
      <c r="D62" s="3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29"/>
      <c r="AF62" s="29"/>
      <c r="AG62" s="29"/>
      <c r="AH62" s="29"/>
      <c r="AI62" s="33"/>
      <c r="AJ62" s="33"/>
      <c r="AK62" s="33"/>
      <c r="AL62" s="33"/>
      <c r="AM62" s="55"/>
      <c r="AN62" s="55"/>
    </row>
    <row r="63" spans="1:40" s="34" customFormat="1" ht="35.25">
      <c r="A63" s="29"/>
      <c r="B63" s="29"/>
      <c r="C63" s="35"/>
      <c r="D63" s="3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29"/>
      <c r="AF63" s="29"/>
      <c r="AG63" s="29"/>
      <c r="AH63" s="29"/>
      <c r="AI63" s="33"/>
      <c r="AJ63" s="33"/>
      <c r="AK63" s="33"/>
      <c r="AL63" s="33"/>
      <c r="AM63" s="55"/>
      <c r="AN63" s="55"/>
    </row>
    <row r="64" spans="1:40" s="34" customFormat="1" ht="35.25">
      <c r="A64" s="29"/>
      <c r="B64" s="29"/>
      <c r="C64" s="35"/>
      <c r="D64" s="3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29"/>
      <c r="AF64" s="29"/>
      <c r="AG64" s="29"/>
      <c r="AH64" s="29"/>
      <c r="AI64" s="33"/>
      <c r="AJ64" s="33"/>
      <c r="AK64" s="33"/>
      <c r="AL64" s="33"/>
      <c r="AM64" s="55"/>
      <c r="AN64" s="55"/>
    </row>
    <row r="65" spans="1:40" s="34" customFormat="1" ht="35.25">
      <c r="A65" s="29"/>
      <c r="B65" s="29"/>
      <c r="C65" s="35"/>
      <c r="D65" s="3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29"/>
      <c r="AF65" s="29"/>
      <c r="AG65" s="29"/>
      <c r="AH65" s="29"/>
      <c r="AI65" s="33"/>
      <c r="AJ65" s="33"/>
      <c r="AK65" s="33"/>
      <c r="AL65" s="33"/>
      <c r="AM65" s="55"/>
      <c r="AN65" s="55"/>
    </row>
    <row r="66" spans="1:40" s="34" customFormat="1" ht="35.25">
      <c r="A66" s="29"/>
      <c r="B66" s="29"/>
      <c r="C66" s="35"/>
      <c r="D66" s="3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29"/>
      <c r="AF66" s="29"/>
      <c r="AG66" s="29"/>
      <c r="AH66" s="29"/>
      <c r="AI66" s="33"/>
      <c r="AJ66" s="33"/>
      <c r="AK66" s="33"/>
      <c r="AL66" s="33"/>
      <c r="AM66" s="55"/>
      <c r="AN66" s="55"/>
    </row>
    <row r="67" spans="1:40" s="34" customFormat="1" ht="35.25">
      <c r="A67" s="29"/>
      <c r="B67" s="29"/>
      <c r="C67" s="35"/>
      <c r="D67" s="3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29"/>
      <c r="AF67" s="29"/>
      <c r="AG67" s="29"/>
      <c r="AH67" s="29"/>
      <c r="AI67" s="33"/>
      <c r="AJ67" s="33"/>
      <c r="AK67" s="33"/>
      <c r="AL67" s="33"/>
      <c r="AM67" s="55"/>
      <c r="AN67" s="55"/>
    </row>
    <row r="68" spans="1:40" s="34" customFormat="1" ht="35.25">
      <c r="A68" s="29"/>
      <c r="B68" s="29"/>
      <c r="C68" s="35"/>
      <c r="D68" s="3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29"/>
      <c r="AF68" s="29"/>
      <c r="AG68" s="29"/>
      <c r="AH68" s="29"/>
      <c r="AI68" s="33"/>
      <c r="AJ68" s="33"/>
      <c r="AK68" s="33"/>
      <c r="AL68" s="33"/>
      <c r="AM68" s="55"/>
      <c r="AN68" s="55"/>
    </row>
    <row r="69" spans="1:40" s="34" customFormat="1" ht="35.25">
      <c r="A69" s="29"/>
      <c r="B69" s="29"/>
      <c r="C69" s="35"/>
      <c r="D69" s="36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29"/>
      <c r="AF69" s="29"/>
      <c r="AG69" s="29"/>
      <c r="AH69" s="29"/>
      <c r="AI69" s="33"/>
      <c r="AJ69" s="33"/>
      <c r="AK69" s="33"/>
      <c r="AL69" s="33"/>
      <c r="AM69" s="55"/>
      <c r="AN69" s="55"/>
    </row>
    <row r="70" spans="1:40" s="34" customFormat="1" ht="35.25">
      <c r="A70" s="29"/>
      <c r="B70" s="29"/>
      <c r="C70" s="35"/>
      <c r="D70" s="3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29"/>
      <c r="AF70" s="29"/>
      <c r="AG70" s="29"/>
      <c r="AH70" s="29"/>
      <c r="AI70" s="33"/>
      <c r="AJ70" s="33"/>
      <c r="AK70" s="33"/>
      <c r="AL70" s="33"/>
      <c r="AM70" s="55"/>
      <c r="AN70" s="55"/>
    </row>
    <row r="71" spans="1:40" s="34" customFormat="1" ht="35.25">
      <c r="A71" s="29"/>
      <c r="B71" s="29"/>
      <c r="C71" s="35"/>
      <c r="D71" s="3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29"/>
      <c r="AF71" s="29"/>
      <c r="AG71" s="29"/>
      <c r="AH71" s="29"/>
      <c r="AI71" s="33"/>
      <c r="AJ71" s="33"/>
      <c r="AK71" s="33"/>
      <c r="AL71" s="33"/>
      <c r="AM71" s="55"/>
      <c r="AN71" s="55"/>
    </row>
    <row r="72" spans="1:40" s="34" customFormat="1" ht="35.25">
      <c r="A72" s="29"/>
      <c r="B72" s="29"/>
      <c r="C72" s="35"/>
      <c r="D72" s="3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29"/>
      <c r="AF72" s="29"/>
      <c r="AG72" s="29"/>
      <c r="AH72" s="29"/>
      <c r="AI72" s="33"/>
      <c r="AJ72" s="33"/>
      <c r="AK72" s="33"/>
      <c r="AL72" s="33"/>
      <c r="AM72" s="55"/>
      <c r="AN72" s="55"/>
    </row>
    <row r="73" spans="1:40" s="34" customFormat="1" ht="35.25">
      <c r="A73" s="29"/>
      <c r="B73" s="29"/>
      <c r="C73" s="35"/>
      <c r="D73" s="36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29"/>
      <c r="AF73" s="29"/>
      <c r="AG73" s="29"/>
      <c r="AH73" s="29"/>
      <c r="AI73" s="33"/>
      <c r="AJ73" s="33"/>
      <c r="AK73" s="33"/>
      <c r="AL73" s="33"/>
      <c r="AM73" s="55"/>
      <c r="AN73" s="55"/>
    </row>
    <row r="74" spans="1:40" s="34" customFormat="1" ht="35.25">
      <c r="A74" s="29"/>
      <c r="B74" s="29"/>
      <c r="C74" s="35"/>
      <c r="D74" s="36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29"/>
      <c r="AF74" s="29"/>
      <c r="AG74" s="29"/>
      <c r="AH74" s="29"/>
      <c r="AI74" s="33"/>
      <c r="AJ74" s="33"/>
      <c r="AK74" s="33"/>
      <c r="AL74" s="33"/>
      <c r="AM74" s="55"/>
      <c r="AN74" s="55"/>
    </row>
    <row r="75" spans="1:40" s="34" customFormat="1" ht="35.25">
      <c r="A75" s="29"/>
      <c r="B75" s="29"/>
      <c r="C75" s="35"/>
      <c r="D75" s="36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29"/>
      <c r="AF75" s="29"/>
      <c r="AG75" s="29"/>
      <c r="AH75" s="29"/>
      <c r="AI75" s="33"/>
      <c r="AJ75" s="33"/>
      <c r="AK75" s="33"/>
      <c r="AL75" s="33"/>
      <c r="AM75" s="55"/>
      <c r="AN75" s="55"/>
    </row>
    <row r="76" spans="1:40" s="34" customFormat="1" ht="35.25">
      <c r="A76" s="29"/>
      <c r="B76" s="29"/>
      <c r="C76" s="35"/>
      <c r="D76" s="36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29"/>
      <c r="AF76" s="29"/>
      <c r="AG76" s="29"/>
      <c r="AH76" s="29"/>
      <c r="AI76" s="33"/>
      <c r="AJ76" s="33"/>
      <c r="AK76" s="33"/>
      <c r="AL76" s="33"/>
      <c r="AM76" s="55"/>
      <c r="AN76" s="55"/>
    </row>
    <row r="77" spans="1:40" s="34" customFormat="1" ht="35.25">
      <c r="A77" s="29"/>
      <c r="B77" s="29"/>
      <c r="C77" s="35"/>
      <c r="D77" s="36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29"/>
      <c r="AF77" s="29"/>
      <c r="AG77" s="29"/>
      <c r="AH77" s="29"/>
      <c r="AI77" s="33"/>
      <c r="AJ77" s="33"/>
      <c r="AK77" s="33"/>
      <c r="AL77" s="33"/>
      <c r="AM77" s="55"/>
      <c r="AN77" s="55"/>
    </row>
    <row r="78" spans="1:40" s="34" customFormat="1" ht="35.25">
      <c r="A78" s="29"/>
      <c r="B78" s="29"/>
      <c r="C78" s="35"/>
      <c r="D78" s="3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29"/>
      <c r="AF78" s="29"/>
      <c r="AG78" s="29"/>
      <c r="AH78" s="29"/>
      <c r="AI78" s="33"/>
      <c r="AJ78" s="33"/>
      <c r="AK78" s="33"/>
      <c r="AL78" s="33"/>
      <c r="AM78" s="55"/>
      <c r="AN78" s="55"/>
    </row>
    <row r="79" spans="1:40" s="34" customFormat="1" ht="35.25">
      <c r="A79" s="29"/>
      <c r="B79" s="29"/>
      <c r="C79" s="35"/>
      <c r="D79" s="36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29"/>
      <c r="AF79" s="29"/>
      <c r="AG79" s="29"/>
      <c r="AH79" s="29"/>
      <c r="AI79" s="33"/>
      <c r="AJ79" s="33"/>
      <c r="AK79" s="33"/>
      <c r="AL79" s="33"/>
      <c r="AM79" s="55"/>
      <c r="AN79" s="55"/>
    </row>
    <row r="80" spans="1:40" s="34" customFormat="1" ht="35.25">
      <c r="A80" s="29"/>
      <c r="B80" s="29"/>
      <c r="C80" s="35"/>
      <c r="D80" s="3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29"/>
      <c r="AF80" s="29"/>
      <c r="AG80" s="29"/>
      <c r="AH80" s="29"/>
      <c r="AI80" s="33"/>
      <c r="AJ80" s="33"/>
      <c r="AK80" s="33"/>
      <c r="AL80" s="33"/>
      <c r="AM80" s="55"/>
      <c r="AN80" s="55"/>
    </row>
    <row r="81" spans="1:40" s="34" customFormat="1" ht="35.25">
      <c r="A81" s="29"/>
      <c r="B81" s="29"/>
      <c r="C81" s="35"/>
      <c r="D81" s="36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29"/>
      <c r="AF81" s="29"/>
      <c r="AG81" s="29"/>
      <c r="AH81" s="29"/>
      <c r="AI81" s="33"/>
      <c r="AJ81" s="33"/>
      <c r="AK81" s="33"/>
      <c r="AL81" s="33"/>
      <c r="AM81" s="55"/>
      <c r="AN81" s="55"/>
    </row>
    <row r="82" spans="1:40" s="34" customFormat="1" ht="35.25">
      <c r="A82" s="29"/>
      <c r="B82" s="29"/>
      <c r="C82" s="35"/>
      <c r="D82" s="36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29"/>
      <c r="AF82" s="29"/>
      <c r="AG82" s="29"/>
      <c r="AH82" s="29"/>
      <c r="AI82" s="33"/>
      <c r="AJ82" s="33"/>
      <c r="AK82" s="33"/>
      <c r="AL82" s="33"/>
      <c r="AM82" s="55"/>
      <c r="AN82" s="55"/>
    </row>
    <row r="83" spans="1:40" s="34" customFormat="1" ht="35.25">
      <c r="A83" s="29"/>
      <c r="B83" s="29"/>
      <c r="C83" s="35"/>
      <c r="D83" s="36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29"/>
      <c r="AF83" s="29"/>
      <c r="AG83" s="29"/>
      <c r="AH83" s="29"/>
      <c r="AI83" s="33"/>
      <c r="AJ83" s="33"/>
      <c r="AK83" s="33"/>
      <c r="AL83" s="33"/>
      <c r="AM83" s="55"/>
      <c r="AN83" s="55"/>
    </row>
    <row r="84" spans="1:40" s="34" customFormat="1" ht="35.25">
      <c r="A84" s="29"/>
      <c r="B84" s="29"/>
      <c r="C84" s="35"/>
      <c r="D84" s="36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29"/>
      <c r="AF84" s="29"/>
      <c r="AG84" s="29"/>
      <c r="AH84" s="29"/>
      <c r="AI84" s="33"/>
      <c r="AJ84" s="33"/>
      <c r="AK84" s="33"/>
      <c r="AL84" s="33"/>
      <c r="AM84" s="55"/>
      <c r="AN84" s="55"/>
    </row>
    <row r="85" spans="1:40" s="34" customFormat="1" ht="35.25">
      <c r="A85" s="29"/>
      <c r="B85" s="29"/>
      <c r="C85" s="35"/>
      <c r="D85" s="3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29"/>
      <c r="AF85" s="29"/>
      <c r="AG85" s="29"/>
      <c r="AH85" s="29"/>
      <c r="AI85" s="33"/>
      <c r="AJ85" s="33"/>
      <c r="AK85" s="33"/>
      <c r="AL85" s="33"/>
      <c r="AM85" s="55"/>
      <c r="AN85" s="55"/>
    </row>
    <row r="86" spans="1:40" s="34" customFormat="1" ht="35.25">
      <c r="A86" s="29"/>
      <c r="B86" s="29"/>
      <c r="C86" s="35"/>
      <c r="D86" s="3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29"/>
      <c r="AF86" s="29"/>
      <c r="AG86" s="29"/>
      <c r="AH86" s="29"/>
      <c r="AI86" s="33"/>
      <c r="AJ86" s="33"/>
      <c r="AK86" s="33"/>
      <c r="AL86" s="33"/>
      <c r="AM86" s="55"/>
      <c r="AN86" s="55"/>
    </row>
    <row r="87" spans="1:40" s="34" customFormat="1" ht="35.25">
      <c r="A87" s="29"/>
      <c r="B87" s="29"/>
      <c r="C87" s="35"/>
      <c r="D87" s="36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29"/>
      <c r="AF87" s="29"/>
      <c r="AG87" s="29"/>
      <c r="AH87" s="29"/>
      <c r="AI87" s="33"/>
      <c r="AJ87" s="33"/>
      <c r="AK87" s="33"/>
      <c r="AL87" s="33"/>
      <c r="AM87" s="55"/>
      <c r="AN87" s="55"/>
    </row>
    <row r="88" spans="1:40" s="34" customFormat="1" ht="35.25">
      <c r="A88" s="29"/>
      <c r="B88" s="29"/>
      <c r="C88" s="35"/>
      <c r="D88" s="36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29"/>
      <c r="AF88" s="29"/>
      <c r="AG88" s="29"/>
      <c r="AH88" s="29"/>
      <c r="AI88" s="33"/>
      <c r="AJ88" s="33"/>
      <c r="AK88" s="33"/>
      <c r="AL88" s="33"/>
      <c r="AM88" s="55"/>
      <c r="AN88" s="55"/>
    </row>
  </sheetData>
  <sheetProtection formatCells="0"/>
  <mergeCells count="60">
    <mergeCell ref="AE4:AN4"/>
    <mergeCell ref="E5:E7"/>
    <mergeCell ref="F5:F7"/>
    <mergeCell ref="O5:V5"/>
    <mergeCell ref="W5:AD5"/>
    <mergeCell ref="AE5:AH5"/>
    <mergeCell ref="W6:Z6"/>
    <mergeCell ref="AA6:AD6"/>
    <mergeCell ref="AE6:AE7"/>
    <mergeCell ref="AF6:AF7"/>
    <mergeCell ref="A1:AN1"/>
    <mergeCell ref="A4:A7"/>
    <mergeCell ref="B4:B7"/>
    <mergeCell ref="C4:C7"/>
    <mergeCell ref="D4:D7"/>
    <mergeCell ref="E4:N4"/>
    <mergeCell ref="O4:AD4"/>
    <mergeCell ref="AI5:AN5"/>
    <mergeCell ref="O6:R6"/>
    <mergeCell ref="S6:V6"/>
    <mergeCell ref="AG6:AG7"/>
    <mergeCell ref="AH6:AH7"/>
    <mergeCell ref="AI6:AI7"/>
    <mergeCell ref="AM6:AM7"/>
    <mergeCell ref="AN6:AN7"/>
    <mergeCell ref="A46:C47"/>
    <mergeCell ref="D46:D47"/>
    <mergeCell ref="E46:E47"/>
    <mergeCell ref="F46:F47"/>
    <mergeCell ref="G46:G47"/>
    <mergeCell ref="L5:L7"/>
    <mergeCell ref="K5:K7"/>
    <mergeCell ref="I46:I47"/>
    <mergeCell ref="G5:G7"/>
    <mergeCell ref="H5:H7"/>
    <mergeCell ref="N5:N7"/>
    <mergeCell ref="J46:J47"/>
    <mergeCell ref="K46:K47"/>
    <mergeCell ref="L46:L47"/>
    <mergeCell ref="M46:M47"/>
    <mergeCell ref="AJ6:AJ7"/>
    <mergeCell ref="AK6:AK7"/>
    <mergeCell ref="AL6:AL7"/>
    <mergeCell ref="E48:G48"/>
    <mergeCell ref="AM46:AM47"/>
    <mergeCell ref="H46:H47"/>
    <mergeCell ref="N46:N47"/>
    <mergeCell ref="M5:M7"/>
    <mergeCell ref="I5:I7"/>
    <mergeCell ref="J5:J7"/>
    <mergeCell ref="AN46:AN47"/>
    <mergeCell ref="O47:R47"/>
    <mergeCell ref="S47:V47"/>
    <mergeCell ref="W47:Z47"/>
    <mergeCell ref="AA47:AD47"/>
    <mergeCell ref="AE47:AH47"/>
    <mergeCell ref="AL46:AL47"/>
    <mergeCell ref="AI46:AI47"/>
    <mergeCell ref="AJ46:AJ47"/>
    <mergeCell ref="AK46:AK47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8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8"/>
  <sheetViews>
    <sheetView zoomScale="20" zoomScaleNormal="20" zoomScaleSheetLayoutView="25" zoomScalePageLayoutView="0" workbookViewId="0" topLeftCell="A1">
      <pane ySplit="7" topLeftCell="A8" activePane="bottomLeft" state="frozen"/>
      <selection pane="topLeft" activeCell="B42" sqref="B42"/>
      <selection pane="bottomLeft" activeCell="B15" sqref="B15"/>
    </sheetView>
  </sheetViews>
  <sheetFormatPr defaultColWidth="8.875" defaultRowHeight="12.75"/>
  <cols>
    <col min="1" max="1" width="16.125" style="37" customWidth="1"/>
    <col min="2" max="2" width="130.125" style="29" customWidth="1"/>
    <col min="3" max="3" width="25.125" style="35" customWidth="1"/>
    <col min="4" max="4" width="18.625" style="36" customWidth="1"/>
    <col min="5" max="6" width="20.625" style="29" customWidth="1"/>
    <col min="7" max="7" width="16.625" style="29" customWidth="1"/>
    <col min="8" max="13" width="20.125" style="29" customWidth="1"/>
    <col min="14" max="14" width="20.625" style="29" customWidth="1"/>
    <col min="15" max="30" width="16.625" style="32" customWidth="1"/>
    <col min="31" max="34" width="16.625" style="37" customWidth="1"/>
    <col min="35" max="35" width="16.625" style="38" customWidth="1"/>
    <col min="36" max="38" width="14.375" style="38" customWidth="1"/>
    <col min="39" max="39" width="14.375" style="56" customWidth="1"/>
    <col min="40" max="40" width="16.625" style="56" customWidth="1"/>
    <col min="41" max="16384" width="8.875" style="8" customWidth="1"/>
  </cols>
  <sheetData>
    <row r="1" spans="1:40" s="1" customFormat="1" ht="75" customHeight="1">
      <c r="A1" s="303" t="s">
        <v>194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</row>
    <row r="2" spans="1:40" s="43" customFormat="1" ht="48.75" customHeight="1">
      <c r="A2" s="220" t="s">
        <v>176</v>
      </c>
      <c r="B2" s="4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s="1" customFormat="1" ht="48.75" customHeight="1" thickBot="1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5" customFormat="1" ht="53.25" customHeight="1" thickBot="1">
      <c r="A4" s="305" t="s">
        <v>8</v>
      </c>
      <c r="B4" s="297" t="s">
        <v>9</v>
      </c>
      <c r="C4" s="311" t="s">
        <v>30</v>
      </c>
      <c r="D4" s="276" t="s">
        <v>28</v>
      </c>
      <c r="E4" s="297" t="s">
        <v>19</v>
      </c>
      <c r="F4" s="297"/>
      <c r="G4" s="297"/>
      <c r="H4" s="297"/>
      <c r="I4" s="314"/>
      <c r="J4" s="314"/>
      <c r="K4" s="314"/>
      <c r="L4" s="314"/>
      <c r="M4" s="314"/>
      <c r="N4" s="299"/>
      <c r="O4" s="315" t="s">
        <v>20</v>
      </c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20" t="s">
        <v>24</v>
      </c>
      <c r="AF4" s="318"/>
      <c r="AG4" s="318"/>
      <c r="AH4" s="318"/>
      <c r="AI4" s="318"/>
      <c r="AJ4" s="318"/>
      <c r="AK4" s="318"/>
      <c r="AL4" s="318"/>
      <c r="AM4" s="318"/>
      <c r="AN4" s="319"/>
    </row>
    <row r="5" spans="1:40" s="5" customFormat="1" ht="53.25" customHeight="1" thickBot="1">
      <c r="A5" s="306"/>
      <c r="B5" s="308"/>
      <c r="C5" s="312"/>
      <c r="D5" s="277"/>
      <c r="E5" s="321" t="s">
        <v>27</v>
      </c>
      <c r="F5" s="290" t="s">
        <v>29</v>
      </c>
      <c r="G5" s="293" t="s">
        <v>23</v>
      </c>
      <c r="H5" s="290" t="s">
        <v>31</v>
      </c>
      <c r="I5" s="290" t="s">
        <v>62</v>
      </c>
      <c r="J5" s="290" t="s">
        <v>63</v>
      </c>
      <c r="K5" s="290" t="s">
        <v>64</v>
      </c>
      <c r="L5" s="290" t="s">
        <v>65</v>
      </c>
      <c r="M5" s="290" t="s">
        <v>60</v>
      </c>
      <c r="N5" s="295" t="s">
        <v>59</v>
      </c>
      <c r="O5" s="315" t="s">
        <v>3</v>
      </c>
      <c r="P5" s="316"/>
      <c r="Q5" s="316"/>
      <c r="R5" s="316"/>
      <c r="S5" s="316"/>
      <c r="T5" s="316"/>
      <c r="U5" s="320"/>
      <c r="V5" s="322"/>
      <c r="W5" s="323" t="s">
        <v>18</v>
      </c>
      <c r="X5" s="316"/>
      <c r="Y5" s="316"/>
      <c r="Z5" s="316"/>
      <c r="AA5" s="316"/>
      <c r="AB5" s="316"/>
      <c r="AC5" s="320"/>
      <c r="AD5" s="322"/>
      <c r="AE5" s="317" t="s">
        <v>25</v>
      </c>
      <c r="AF5" s="318"/>
      <c r="AG5" s="318"/>
      <c r="AH5" s="319"/>
      <c r="AI5" s="317" t="s">
        <v>26</v>
      </c>
      <c r="AJ5" s="318"/>
      <c r="AK5" s="318"/>
      <c r="AL5" s="318"/>
      <c r="AM5" s="318"/>
      <c r="AN5" s="319"/>
    </row>
    <row r="6" spans="1:42" s="5" customFormat="1" ht="52.5" customHeight="1">
      <c r="A6" s="306"/>
      <c r="B6" s="309"/>
      <c r="C6" s="312"/>
      <c r="D6" s="277"/>
      <c r="E6" s="321"/>
      <c r="F6" s="292"/>
      <c r="G6" s="294"/>
      <c r="H6" s="292"/>
      <c r="I6" s="291"/>
      <c r="J6" s="291"/>
      <c r="K6" s="291"/>
      <c r="L6" s="291"/>
      <c r="M6" s="291"/>
      <c r="N6" s="295"/>
      <c r="O6" s="305" t="s">
        <v>11</v>
      </c>
      <c r="P6" s="297"/>
      <c r="Q6" s="314"/>
      <c r="R6" s="299"/>
      <c r="S6" s="305" t="s">
        <v>34</v>
      </c>
      <c r="T6" s="297"/>
      <c r="U6" s="314"/>
      <c r="V6" s="299"/>
      <c r="W6" s="305" t="s">
        <v>35</v>
      </c>
      <c r="X6" s="297"/>
      <c r="Y6" s="314"/>
      <c r="Z6" s="299"/>
      <c r="AA6" s="305" t="s">
        <v>36</v>
      </c>
      <c r="AB6" s="297"/>
      <c r="AC6" s="314"/>
      <c r="AD6" s="299"/>
      <c r="AE6" s="305" t="s">
        <v>0</v>
      </c>
      <c r="AF6" s="297" t="s">
        <v>1</v>
      </c>
      <c r="AG6" s="297" t="s">
        <v>2</v>
      </c>
      <c r="AH6" s="299" t="s">
        <v>14</v>
      </c>
      <c r="AI6" s="255" t="s">
        <v>78</v>
      </c>
      <c r="AJ6" s="235" t="s">
        <v>38</v>
      </c>
      <c r="AK6" s="235" t="s">
        <v>37</v>
      </c>
      <c r="AL6" s="235" t="s">
        <v>22</v>
      </c>
      <c r="AM6" s="235" t="s">
        <v>41</v>
      </c>
      <c r="AN6" s="257" t="s">
        <v>68</v>
      </c>
      <c r="AP6" s="40"/>
    </row>
    <row r="7" spans="1:40" s="5" customFormat="1" ht="297" customHeight="1" thickBot="1">
      <c r="A7" s="307"/>
      <c r="B7" s="310"/>
      <c r="C7" s="313"/>
      <c r="D7" s="278"/>
      <c r="E7" s="290"/>
      <c r="F7" s="292"/>
      <c r="G7" s="294"/>
      <c r="H7" s="292"/>
      <c r="I7" s="291"/>
      <c r="J7" s="291"/>
      <c r="K7" s="291"/>
      <c r="L7" s="291"/>
      <c r="M7" s="291"/>
      <c r="N7" s="296"/>
      <c r="O7" s="92" t="s">
        <v>12</v>
      </c>
      <c r="P7" s="93" t="s">
        <v>13</v>
      </c>
      <c r="Q7" s="94" t="s">
        <v>61</v>
      </c>
      <c r="R7" s="95" t="s">
        <v>21</v>
      </c>
      <c r="S7" s="92" t="s">
        <v>12</v>
      </c>
      <c r="T7" s="93" t="s">
        <v>13</v>
      </c>
      <c r="U7" s="94" t="s">
        <v>61</v>
      </c>
      <c r="V7" s="95" t="s">
        <v>21</v>
      </c>
      <c r="W7" s="92" t="s">
        <v>12</v>
      </c>
      <c r="X7" s="93" t="s">
        <v>13</v>
      </c>
      <c r="Y7" s="94" t="s">
        <v>61</v>
      </c>
      <c r="Z7" s="95" t="s">
        <v>21</v>
      </c>
      <c r="AA7" s="92" t="s">
        <v>12</v>
      </c>
      <c r="AB7" s="93" t="s">
        <v>13</v>
      </c>
      <c r="AC7" s="94" t="s">
        <v>61</v>
      </c>
      <c r="AD7" s="95" t="s">
        <v>21</v>
      </c>
      <c r="AE7" s="324"/>
      <c r="AF7" s="298"/>
      <c r="AG7" s="298"/>
      <c r="AH7" s="300"/>
      <c r="AI7" s="301"/>
      <c r="AJ7" s="292"/>
      <c r="AK7" s="292"/>
      <c r="AL7" s="292"/>
      <c r="AM7" s="292"/>
      <c r="AN7" s="302"/>
    </row>
    <row r="8" spans="1:40" s="6" customFormat="1" ht="60" customHeight="1" thickBot="1">
      <c r="A8" s="96" t="s">
        <v>10</v>
      </c>
      <c r="B8" s="97" t="s">
        <v>15</v>
      </c>
      <c r="C8" s="98"/>
      <c r="D8" s="99">
        <f>SUM(D9:D11)</f>
        <v>9</v>
      </c>
      <c r="E8" s="208">
        <f aca="true" t="shared" si="0" ref="E8:N8">SUM(E9:E11)</f>
        <v>225</v>
      </c>
      <c r="F8" s="208">
        <f t="shared" si="0"/>
        <v>91</v>
      </c>
      <c r="G8" s="208">
        <f t="shared" si="0"/>
        <v>0</v>
      </c>
      <c r="H8" s="208">
        <f t="shared" si="0"/>
        <v>56</v>
      </c>
      <c r="I8" s="208">
        <f t="shared" si="0"/>
        <v>32</v>
      </c>
      <c r="J8" s="208">
        <f t="shared" si="0"/>
        <v>24</v>
      </c>
      <c r="K8" s="208">
        <f t="shared" si="0"/>
        <v>0</v>
      </c>
      <c r="L8" s="208">
        <f t="shared" si="0"/>
        <v>0</v>
      </c>
      <c r="M8" s="208">
        <f t="shared" si="0"/>
        <v>35</v>
      </c>
      <c r="N8" s="209">
        <f t="shared" si="0"/>
        <v>134</v>
      </c>
      <c r="O8" s="210">
        <f>SUM(O9:O11)</f>
        <v>0</v>
      </c>
      <c r="P8" s="100">
        <f aca="true" t="shared" si="1" ref="P8:AD8">SUM(P9:P11)</f>
        <v>32</v>
      </c>
      <c r="Q8" s="100">
        <f t="shared" si="1"/>
        <v>20</v>
      </c>
      <c r="R8" s="211">
        <f t="shared" si="1"/>
        <v>98</v>
      </c>
      <c r="S8" s="104">
        <f t="shared" si="1"/>
        <v>0</v>
      </c>
      <c r="T8" s="100">
        <f t="shared" si="1"/>
        <v>16</v>
      </c>
      <c r="U8" s="100">
        <f t="shared" si="1"/>
        <v>10</v>
      </c>
      <c r="V8" s="103">
        <f t="shared" si="1"/>
        <v>24</v>
      </c>
      <c r="W8" s="210">
        <f t="shared" si="1"/>
        <v>0</v>
      </c>
      <c r="X8" s="100">
        <f t="shared" si="1"/>
        <v>8</v>
      </c>
      <c r="Y8" s="100">
        <f t="shared" si="1"/>
        <v>5</v>
      </c>
      <c r="Z8" s="211">
        <f t="shared" si="1"/>
        <v>12</v>
      </c>
      <c r="AA8" s="104">
        <f t="shared" si="1"/>
        <v>0</v>
      </c>
      <c r="AB8" s="100">
        <f t="shared" si="1"/>
        <v>0</v>
      </c>
      <c r="AC8" s="100">
        <f t="shared" si="1"/>
        <v>0</v>
      </c>
      <c r="AD8" s="103">
        <f t="shared" si="1"/>
        <v>0</v>
      </c>
      <c r="AE8" s="106">
        <f aca="true" t="shared" si="2" ref="AE8:AN8">SUM(AE9:AE11)</f>
        <v>6</v>
      </c>
      <c r="AF8" s="212">
        <f t="shared" si="2"/>
        <v>2</v>
      </c>
      <c r="AG8" s="212">
        <f t="shared" si="2"/>
        <v>1</v>
      </c>
      <c r="AH8" s="213">
        <f t="shared" si="2"/>
        <v>0</v>
      </c>
      <c r="AI8" s="214">
        <f t="shared" si="2"/>
        <v>4</v>
      </c>
      <c r="AJ8" s="215">
        <f t="shared" si="2"/>
        <v>9</v>
      </c>
      <c r="AK8" s="215">
        <f t="shared" si="2"/>
        <v>0</v>
      </c>
      <c r="AL8" s="215">
        <f t="shared" si="2"/>
        <v>4</v>
      </c>
      <c r="AM8" s="215">
        <f t="shared" si="2"/>
        <v>5</v>
      </c>
      <c r="AN8" s="216">
        <f t="shared" si="2"/>
        <v>9</v>
      </c>
    </row>
    <row r="9" spans="1:40" s="5" customFormat="1" ht="72" customHeight="1">
      <c r="A9" s="113" t="s">
        <v>7</v>
      </c>
      <c r="B9" s="114" t="s">
        <v>56</v>
      </c>
      <c r="C9" s="115" t="s">
        <v>179</v>
      </c>
      <c r="D9" s="116">
        <f>SUM(AE9:AH9)</f>
        <v>4</v>
      </c>
      <c r="E9" s="117">
        <f>SUM(F9,N9)</f>
        <v>100</v>
      </c>
      <c r="F9" s="117">
        <f>SUM(G9,H9,M9)</f>
        <v>52</v>
      </c>
      <c r="G9" s="117">
        <f aca="true" t="shared" si="3" ref="G9:H11">SUM(O9+S9+W9+AA9)</f>
        <v>0</v>
      </c>
      <c r="H9" s="118">
        <f t="shared" si="3"/>
        <v>32</v>
      </c>
      <c r="I9" s="119">
        <f>SUM(P9,T9,X9,AB9)</f>
        <v>32</v>
      </c>
      <c r="J9" s="120"/>
      <c r="K9" s="119"/>
      <c r="L9" s="119"/>
      <c r="M9" s="121">
        <f>SUM(Q9,U9,Y9,AC9)</f>
        <v>20</v>
      </c>
      <c r="N9" s="122">
        <f>SUM(R9+V9+Z9+AD9)</f>
        <v>48</v>
      </c>
      <c r="O9" s="145"/>
      <c r="P9" s="146">
        <v>16</v>
      </c>
      <c r="Q9" s="147">
        <v>10</v>
      </c>
      <c r="R9" s="148">
        <v>24</v>
      </c>
      <c r="S9" s="145"/>
      <c r="T9" s="146">
        <v>16</v>
      </c>
      <c r="U9" s="147">
        <v>10</v>
      </c>
      <c r="V9" s="148">
        <v>24</v>
      </c>
      <c r="W9" s="145"/>
      <c r="X9" s="146"/>
      <c r="Y9" s="147"/>
      <c r="Z9" s="148"/>
      <c r="AA9" s="145"/>
      <c r="AB9" s="146"/>
      <c r="AC9" s="147"/>
      <c r="AD9" s="148"/>
      <c r="AE9" s="127">
        <v>2</v>
      </c>
      <c r="AF9" s="128">
        <v>2</v>
      </c>
      <c r="AG9" s="128"/>
      <c r="AH9" s="129"/>
      <c r="AI9" s="217">
        <v>2</v>
      </c>
      <c r="AJ9" s="218">
        <v>4</v>
      </c>
      <c r="AK9" s="218"/>
      <c r="AL9" s="218">
        <v>4</v>
      </c>
      <c r="AM9" s="146">
        <v>4</v>
      </c>
      <c r="AN9" s="219">
        <v>4</v>
      </c>
    </row>
    <row r="10" spans="1:40" s="5" customFormat="1" ht="55.5" customHeight="1">
      <c r="A10" s="113" t="s">
        <v>6</v>
      </c>
      <c r="B10" s="114" t="s">
        <v>47</v>
      </c>
      <c r="C10" s="115" t="s">
        <v>180</v>
      </c>
      <c r="D10" s="116">
        <f>SUM(AE10:AH10)</f>
        <v>4</v>
      </c>
      <c r="E10" s="117">
        <f>SUM(F10,N10)</f>
        <v>100</v>
      </c>
      <c r="F10" s="117">
        <f>SUM(G10,H10,M10)</f>
        <v>26</v>
      </c>
      <c r="G10" s="117">
        <f t="shared" si="3"/>
        <v>0</v>
      </c>
      <c r="H10" s="118">
        <f t="shared" si="3"/>
        <v>16</v>
      </c>
      <c r="I10" s="119"/>
      <c r="J10" s="120">
        <f>SUM(P10,T10,X10,AB10)</f>
        <v>16</v>
      </c>
      <c r="K10" s="119"/>
      <c r="L10" s="119"/>
      <c r="M10" s="121">
        <f>SUM(Q10,U10,Y10,AC10)</f>
        <v>10</v>
      </c>
      <c r="N10" s="122">
        <f>SUM(R10+V10+Z10+AD10)</f>
        <v>74</v>
      </c>
      <c r="O10" s="123"/>
      <c r="P10" s="124">
        <v>16</v>
      </c>
      <c r="Q10" s="125">
        <v>10</v>
      </c>
      <c r="R10" s="126">
        <v>74</v>
      </c>
      <c r="S10" s="123"/>
      <c r="T10" s="124"/>
      <c r="U10" s="125"/>
      <c r="V10" s="126"/>
      <c r="W10" s="123"/>
      <c r="X10" s="124"/>
      <c r="Y10" s="125"/>
      <c r="Z10" s="126"/>
      <c r="AA10" s="123"/>
      <c r="AB10" s="124"/>
      <c r="AC10" s="125"/>
      <c r="AD10" s="126"/>
      <c r="AE10" s="127">
        <v>4</v>
      </c>
      <c r="AF10" s="128"/>
      <c r="AG10" s="128"/>
      <c r="AH10" s="129"/>
      <c r="AI10" s="134">
        <v>1</v>
      </c>
      <c r="AJ10" s="135">
        <v>4</v>
      </c>
      <c r="AK10" s="135"/>
      <c r="AL10" s="135"/>
      <c r="AM10" s="135"/>
      <c r="AN10" s="126">
        <v>4</v>
      </c>
    </row>
    <row r="11" spans="1:40" s="5" customFormat="1" ht="76.5" customHeight="1" thickBot="1">
      <c r="A11" s="113" t="s">
        <v>5</v>
      </c>
      <c r="B11" s="114" t="s">
        <v>84</v>
      </c>
      <c r="C11" s="115" t="s">
        <v>181</v>
      </c>
      <c r="D11" s="116">
        <f>SUM(AE11:AH11)</f>
        <v>1</v>
      </c>
      <c r="E11" s="117">
        <f>SUM(F11,N11)</f>
        <v>25</v>
      </c>
      <c r="F11" s="117">
        <f>SUM(G11,H11,M11)</f>
        <v>13</v>
      </c>
      <c r="G11" s="117">
        <f t="shared" si="3"/>
        <v>0</v>
      </c>
      <c r="H11" s="118">
        <f t="shared" si="3"/>
        <v>8</v>
      </c>
      <c r="I11" s="119"/>
      <c r="J11" s="120">
        <f>SUM(P11,T11,X11,AB11)</f>
        <v>8</v>
      </c>
      <c r="K11" s="119"/>
      <c r="L11" s="119"/>
      <c r="M11" s="121">
        <f>SUM(Q11,U11,Y11,AC11)</f>
        <v>5</v>
      </c>
      <c r="N11" s="122">
        <f>SUM(R11+V11+Z11+AD11)</f>
        <v>12</v>
      </c>
      <c r="O11" s="123"/>
      <c r="P11" s="124"/>
      <c r="Q11" s="125"/>
      <c r="R11" s="126"/>
      <c r="S11" s="123"/>
      <c r="T11" s="124"/>
      <c r="U11" s="125"/>
      <c r="V11" s="126"/>
      <c r="W11" s="123"/>
      <c r="X11" s="124">
        <v>8</v>
      </c>
      <c r="Y11" s="125">
        <v>5</v>
      </c>
      <c r="Z11" s="126">
        <v>12</v>
      </c>
      <c r="AA11" s="123"/>
      <c r="AB11" s="124"/>
      <c r="AC11" s="125"/>
      <c r="AD11" s="126"/>
      <c r="AE11" s="127"/>
      <c r="AF11" s="128"/>
      <c r="AG11" s="128">
        <v>1</v>
      </c>
      <c r="AH11" s="129"/>
      <c r="AI11" s="136">
        <v>1</v>
      </c>
      <c r="AJ11" s="137">
        <v>1</v>
      </c>
      <c r="AK11" s="137"/>
      <c r="AL11" s="137"/>
      <c r="AM11" s="137">
        <v>1</v>
      </c>
      <c r="AN11" s="138">
        <v>1</v>
      </c>
    </row>
    <row r="12" spans="1:40" s="6" customFormat="1" ht="60" customHeight="1" thickBot="1">
      <c r="A12" s="96" t="s">
        <v>32</v>
      </c>
      <c r="B12" s="139" t="s">
        <v>16</v>
      </c>
      <c r="C12" s="98"/>
      <c r="D12" s="99">
        <f aca="true" t="shared" si="4" ref="D12:AN12">SUM(D13:D18)</f>
        <v>22</v>
      </c>
      <c r="E12" s="100">
        <f t="shared" si="4"/>
        <v>550</v>
      </c>
      <c r="F12" s="101">
        <f t="shared" si="4"/>
        <v>163</v>
      </c>
      <c r="G12" s="101">
        <f t="shared" si="4"/>
        <v>47</v>
      </c>
      <c r="H12" s="101">
        <f t="shared" si="4"/>
        <v>56</v>
      </c>
      <c r="I12" s="102">
        <f t="shared" si="4"/>
        <v>0</v>
      </c>
      <c r="J12" s="102">
        <f t="shared" si="4"/>
        <v>56</v>
      </c>
      <c r="K12" s="102">
        <f t="shared" si="4"/>
        <v>0</v>
      </c>
      <c r="L12" s="102">
        <f t="shared" si="4"/>
        <v>0</v>
      </c>
      <c r="M12" s="102">
        <f t="shared" si="4"/>
        <v>60</v>
      </c>
      <c r="N12" s="105">
        <f t="shared" si="4"/>
        <v>387</v>
      </c>
      <c r="O12" s="104">
        <f t="shared" si="4"/>
        <v>47</v>
      </c>
      <c r="P12" s="101">
        <f t="shared" si="4"/>
        <v>56</v>
      </c>
      <c r="Q12" s="101">
        <f t="shared" si="4"/>
        <v>60</v>
      </c>
      <c r="R12" s="105">
        <f t="shared" si="4"/>
        <v>387</v>
      </c>
      <c r="S12" s="106">
        <f t="shared" si="4"/>
        <v>0</v>
      </c>
      <c r="T12" s="101">
        <f t="shared" si="4"/>
        <v>0</v>
      </c>
      <c r="U12" s="101">
        <f t="shared" si="4"/>
        <v>0</v>
      </c>
      <c r="V12" s="105">
        <f t="shared" si="4"/>
        <v>0</v>
      </c>
      <c r="W12" s="106">
        <f t="shared" si="4"/>
        <v>0</v>
      </c>
      <c r="X12" s="101">
        <f t="shared" si="4"/>
        <v>0</v>
      </c>
      <c r="Y12" s="101">
        <f t="shared" si="4"/>
        <v>0</v>
      </c>
      <c r="Z12" s="105">
        <f t="shared" si="4"/>
        <v>0</v>
      </c>
      <c r="AA12" s="106">
        <f t="shared" si="4"/>
        <v>0</v>
      </c>
      <c r="AB12" s="101">
        <f t="shared" si="4"/>
        <v>0</v>
      </c>
      <c r="AC12" s="101">
        <f t="shared" si="4"/>
        <v>0</v>
      </c>
      <c r="AD12" s="105">
        <f t="shared" si="4"/>
        <v>0</v>
      </c>
      <c r="AE12" s="106">
        <f t="shared" si="4"/>
        <v>22</v>
      </c>
      <c r="AF12" s="101">
        <f t="shared" si="4"/>
        <v>0</v>
      </c>
      <c r="AG12" s="101">
        <f t="shared" si="4"/>
        <v>0</v>
      </c>
      <c r="AH12" s="102">
        <f t="shared" si="4"/>
        <v>0</v>
      </c>
      <c r="AI12" s="140">
        <f t="shared" si="4"/>
        <v>8</v>
      </c>
      <c r="AJ12" s="141">
        <f t="shared" si="4"/>
        <v>0</v>
      </c>
      <c r="AK12" s="141">
        <f t="shared" si="4"/>
        <v>0</v>
      </c>
      <c r="AL12" s="141">
        <f t="shared" si="4"/>
        <v>0</v>
      </c>
      <c r="AM12" s="141">
        <f t="shared" si="4"/>
        <v>4</v>
      </c>
      <c r="AN12" s="142">
        <f t="shared" si="4"/>
        <v>12</v>
      </c>
    </row>
    <row r="13" spans="1:40" s="5" customFormat="1" ht="50.25" customHeight="1">
      <c r="A13" s="143" t="s">
        <v>7</v>
      </c>
      <c r="B13" s="114" t="s">
        <v>82</v>
      </c>
      <c r="C13" s="144" t="s">
        <v>182</v>
      </c>
      <c r="D13" s="116">
        <f aca="true" t="shared" si="5" ref="D13:D18">SUM(AE13:AH13)</f>
        <v>2</v>
      </c>
      <c r="E13" s="117">
        <v>50</v>
      </c>
      <c r="F13" s="117">
        <f aca="true" t="shared" si="6" ref="F13:F18">SUM(G13,H13,M13)</f>
        <v>20</v>
      </c>
      <c r="G13" s="117">
        <f aca="true" t="shared" si="7" ref="G13:H18">SUM(O13+S13+W13+AA13)</f>
        <v>15</v>
      </c>
      <c r="H13" s="118">
        <f t="shared" si="7"/>
        <v>0</v>
      </c>
      <c r="I13" s="119"/>
      <c r="J13" s="120">
        <f aca="true" t="shared" si="8" ref="J13:J18">SUM(P13,T13,X13,AB13)</f>
        <v>0</v>
      </c>
      <c r="K13" s="119"/>
      <c r="L13" s="119"/>
      <c r="M13" s="121">
        <f aca="true" t="shared" si="9" ref="M13:M18">SUM(Q13,U13,Y13,AC13)</f>
        <v>5</v>
      </c>
      <c r="N13" s="122">
        <f aca="true" t="shared" si="10" ref="N13:N18">SUM(R13+V13+Z13+AD13)</f>
        <v>30</v>
      </c>
      <c r="O13" s="123">
        <v>15</v>
      </c>
      <c r="P13" s="124"/>
      <c r="Q13" s="125">
        <v>5</v>
      </c>
      <c r="R13" s="126">
        <v>30</v>
      </c>
      <c r="S13" s="123"/>
      <c r="T13" s="124"/>
      <c r="U13" s="125"/>
      <c r="V13" s="126"/>
      <c r="W13" s="145"/>
      <c r="X13" s="146"/>
      <c r="Y13" s="147"/>
      <c r="Z13" s="148"/>
      <c r="AA13" s="145"/>
      <c r="AB13" s="146"/>
      <c r="AC13" s="147"/>
      <c r="AD13" s="148"/>
      <c r="AE13" s="149">
        <v>2</v>
      </c>
      <c r="AF13" s="150"/>
      <c r="AG13" s="150"/>
      <c r="AH13" s="151"/>
      <c r="AI13" s="130">
        <v>1</v>
      </c>
      <c r="AJ13" s="131"/>
      <c r="AK13" s="131"/>
      <c r="AL13" s="131"/>
      <c r="AM13" s="131"/>
      <c r="AN13" s="152"/>
    </row>
    <row r="14" spans="1:40" s="5" customFormat="1" ht="108.75" customHeight="1">
      <c r="A14" s="113" t="s">
        <v>6</v>
      </c>
      <c r="B14" s="114" t="s">
        <v>81</v>
      </c>
      <c r="C14" s="115" t="s">
        <v>180</v>
      </c>
      <c r="D14" s="116">
        <f>SUM(AE14:AH14)</f>
        <v>4</v>
      </c>
      <c r="E14" s="117">
        <f>SUM(F14,N14)</f>
        <v>100</v>
      </c>
      <c r="F14" s="117">
        <f t="shared" si="6"/>
        <v>26</v>
      </c>
      <c r="G14" s="117">
        <f t="shared" si="7"/>
        <v>8</v>
      </c>
      <c r="H14" s="118">
        <f t="shared" si="7"/>
        <v>8</v>
      </c>
      <c r="I14" s="119"/>
      <c r="J14" s="120">
        <f t="shared" si="8"/>
        <v>8</v>
      </c>
      <c r="K14" s="119"/>
      <c r="L14" s="119"/>
      <c r="M14" s="121">
        <f t="shared" si="9"/>
        <v>10</v>
      </c>
      <c r="N14" s="122">
        <f t="shared" si="10"/>
        <v>74</v>
      </c>
      <c r="O14" s="123">
        <v>8</v>
      </c>
      <c r="P14" s="124">
        <v>8</v>
      </c>
      <c r="Q14" s="125">
        <v>10</v>
      </c>
      <c r="R14" s="126">
        <v>74</v>
      </c>
      <c r="S14" s="123"/>
      <c r="T14" s="124"/>
      <c r="U14" s="125"/>
      <c r="V14" s="126"/>
      <c r="W14" s="123"/>
      <c r="X14" s="124"/>
      <c r="Y14" s="125"/>
      <c r="Z14" s="126"/>
      <c r="AA14" s="123"/>
      <c r="AB14" s="124"/>
      <c r="AC14" s="125"/>
      <c r="AD14" s="126"/>
      <c r="AE14" s="128">
        <v>4</v>
      </c>
      <c r="AF14" s="128"/>
      <c r="AG14" s="128"/>
      <c r="AH14" s="129"/>
      <c r="AI14" s="134">
        <v>1</v>
      </c>
      <c r="AJ14" s="135"/>
      <c r="AK14" s="135"/>
      <c r="AL14" s="135"/>
      <c r="AM14" s="135">
        <v>4</v>
      </c>
      <c r="AN14" s="126">
        <v>2</v>
      </c>
    </row>
    <row r="15" spans="1:40" s="5" customFormat="1" ht="96.75" customHeight="1">
      <c r="A15" s="143" t="s">
        <v>5</v>
      </c>
      <c r="B15" s="114" t="s">
        <v>85</v>
      </c>
      <c r="C15" s="144" t="s">
        <v>182</v>
      </c>
      <c r="D15" s="116">
        <f t="shared" si="5"/>
        <v>4</v>
      </c>
      <c r="E15" s="117">
        <f>SUM(F15,N15)</f>
        <v>100</v>
      </c>
      <c r="F15" s="117">
        <f t="shared" si="6"/>
        <v>39</v>
      </c>
      <c r="G15" s="117">
        <f t="shared" si="7"/>
        <v>8</v>
      </c>
      <c r="H15" s="118">
        <f t="shared" si="7"/>
        <v>16</v>
      </c>
      <c r="I15" s="119"/>
      <c r="J15" s="120">
        <f t="shared" si="8"/>
        <v>16</v>
      </c>
      <c r="K15" s="119"/>
      <c r="L15" s="119"/>
      <c r="M15" s="121">
        <f t="shared" si="9"/>
        <v>15</v>
      </c>
      <c r="N15" s="122">
        <f t="shared" si="10"/>
        <v>61</v>
      </c>
      <c r="O15" s="123">
        <v>8</v>
      </c>
      <c r="P15" s="124">
        <v>16</v>
      </c>
      <c r="Q15" s="125">
        <v>15</v>
      </c>
      <c r="R15" s="126">
        <v>61</v>
      </c>
      <c r="S15" s="145"/>
      <c r="T15" s="146"/>
      <c r="U15" s="147"/>
      <c r="V15" s="148"/>
      <c r="W15" s="145"/>
      <c r="X15" s="146"/>
      <c r="Y15" s="147"/>
      <c r="Z15" s="148"/>
      <c r="AA15" s="145"/>
      <c r="AB15" s="146"/>
      <c r="AC15" s="147"/>
      <c r="AD15" s="148"/>
      <c r="AE15" s="149">
        <v>4</v>
      </c>
      <c r="AF15" s="150"/>
      <c r="AG15" s="150"/>
      <c r="AH15" s="151"/>
      <c r="AI15" s="134">
        <v>2</v>
      </c>
      <c r="AJ15" s="135"/>
      <c r="AK15" s="135"/>
      <c r="AL15" s="135"/>
      <c r="AM15" s="135"/>
      <c r="AN15" s="126">
        <v>3</v>
      </c>
    </row>
    <row r="16" spans="1:40" s="5" customFormat="1" ht="45" customHeight="1">
      <c r="A16" s="113" t="s">
        <v>4</v>
      </c>
      <c r="B16" s="114" t="s">
        <v>86</v>
      </c>
      <c r="C16" s="115" t="s">
        <v>182</v>
      </c>
      <c r="D16" s="116">
        <f t="shared" si="5"/>
        <v>4</v>
      </c>
      <c r="E16" s="117">
        <f>SUM(F16,N16)</f>
        <v>100</v>
      </c>
      <c r="F16" s="117">
        <f t="shared" si="6"/>
        <v>26</v>
      </c>
      <c r="G16" s="117">
        <f t="shared" si="7"/>
        <v>8</v>
      </c>
      <c r="H16" s="118">
        <f t="shared" si="7"/>
        <v>8</v>
      </c>
      <c r="I16" s="119"/>
      <c r="J16" s="120">
        <f t="shared" si="8"/>
        <v>8</v>
      </c>
      <c r="K16" s="119"/>
      <c r="L16" s="119"/>
      <c r="M16" s="121">
        <f t="shared" si="9"/>
        <v>10</v>
      </c>
      <c r="N16" s="122">
        <f t="shared" si="10"/>
        <v>74</v>
      </c>
      <c r="O16" s="123">
        <v>8</v>
      </c>
      <c r="P16" s="124">
        <v>8</v>
      </c>
      <c r="Q16" s="125">
        <v>10</v>
      </c>
      <c r="R16" s="126">
        <v>74</v>
      </c>
      <c r="S16" s="123"/>
      <c r="T16" s="124"/>
      <c r="U16" s="125"/>
      <c r="V16" s="126"/>
      <c r="W16" s="123"/>
      <c r="X16" s="124"/>
      <c r="Y16" s="125"/>
      <c r="Z16" s="126"/>
      <c r="AA16" s="123"/>
      <c r="AB16" s="124"/>
      <c r="AC16" s="125"/>
      <c r="AD16" s="126"/>
      <c r="AE16" s="128">
        <v>4</v>
      </c>
      <c r="AF16" s="128"/>
      <c r="AG16" s="128"/>
      <c r="AH16" s="129"/>
      <c r="AI16" s="134">
        <v>1</v>
      </c>
      <c r="AJ16" s="135"/>
      <c r="AK16" s="135"/>
      <c r="AL16" s="135"/>
      <c r="AM16" s="135"/>
      <c r="AN16" s="126">
        <v>2</v>
      </c>
    </row>
    <row r="17" spans="1:40" s="5" customFormat="1" ht="50.25" customHeight="1">
      <c r="A17" s="113" t="s">
        <v>43</v>
      </c>
      <c r="B17" s="114" t="s">
        <v>48</v>
      </c>
      <c r="C17" s="115" t="s">
        <v>182</v>
      </c>
      <c r="D17" s="116">
        <f t="shared" si="5"/>
        <v>4</v>
      </c>
      <c r="E17" s="117">
        <f>SUM(F17,N17)</f>
        <v>100</v>
      </c>
      <c r="F17" s="117">
        <f t="shared" si="6"/>
        <v>26</v>
      </c>
      <c r="G17" s="117">
        <f t="shared" si="7"/>
        <v>8</v>
      </c>
      <c r="H17" s="118">
        <f t="shared" si="7"/>
        <v>8</v>
      </c>
      <c r="I17" s="119"/>
      <c r="J17" s="120">
        <f t="shared" si="8"/>
        <v>8</v>
      </c>
      <c r="K17" s="119"/>
      <c r="L17" s="119"/>
      <c r="M17" s="121">
        <f t="shared" si="9"/>
        <v>10</v>
      </c>
      <c r="N17" s="122">
        <f t="shared" si="10"/>
        <v>74</v>
      </c>
      <c r="O17" s="123">
        <v>8</v>
      </c>
      <c r="P17" s="124">
        <v>8</v>
      </c>
      <c r="Q17" s="125">
        <v>10</v>
      </c>
      <c r="R17" s="126">
        <v>74</v>
      </c>
      <c r="S17" s="123"/>
      <c r="T17" s="124"/>
      <c r="U17" s="125"/>
      <c r="V17" s="126"/>
      <c r="W17" s="123"/>
      <c r="X17" s="124"/>
      <c r="Y17" s="125"/>
      <c r="Z17" s="126"/>
      <c r="AA17" s="123"/>
      <c r="AB17" s="124"/>
      <c r="AC17" s="125"/>
      <c r="AD17" s="126"/>
      <c r="AE17" s="128">
        <v>4</v>
      </c>
      <c r="AF17" s="128"/>
      <c r="AG17" s="128"/>
      <c r="AH17" s="129"/>
      <c r="AI17" s="134">
        <v>2</v>
      </c>
      <c r="AJ17" s="135"/>
      <c r="AK17" s="135"/>
      <c r="AL17" s="135"/>
      <c r="AM17" s="135"/>
      <c r="AN17" s="126">
        <v>2</v>
      </c>
    </row>
    <row r="18" spans="1:40" s="5" customFormat="1" ht="81" customHeight="1" thickBot="1">
      <c r="A18" s="113" t="s">
        <v>44</v>
      </c>
      <c r="B18" s="114" t="s">
        <v>49</v>
      </c>
      <c r="C18" s="115" t="s">
        <v>180</v>
      </c>
      <c r="D18" s="116">
        <f t="shared" si="5"/>
        <v>4</v>
      </c>
      <c r="E18" s="117">
        <f>SUM(F18,N18)</f>
        <v>100</v>
      </c>
      <c r="F18" s="117">
        <f t="shared" si="6"/>
        <v>26</v>
      </c>
      <c r="G18" s="117">
        <f t="shared" si="7"/>
        <v>0</v>
      </c>
      <c r="H18" s="118">
        <f t="shared" si="7"/>
        <v>16</v>
      </c>
      <c r="I18" s="119"/>
      <c r="J18" s="120">
        <f t="shared" si="8"/>
        <v>16</v>
      </c>
      <c r="K18" s="119"/>
      <c r="L18" s="119"/>
      <c r="M18" s="121">
        <f t="shared" si="9"/>
        <v>10</v>
      </c>
      <c r="N18" s="122">
        <f t="shared" si="10"/>
        <v>74</v>
      </c>
      <c r="O18" s="123"/>
      <c r="P18" s="124">
        <v>16</v>
      </c>
      <c r="Q18" s="125">
        <v>10</v>
      </c>
      <c r="R18" s="126">
        <v>74</v>
      </c>
      <c r="S18" s="123"/>
      <c r="T18" s="124"/>
      <c r="U18" s="125"/>
      <c r="V18" s="126"/>
      <c r="W18" s="123"/>
      <c r="X18" s="124"/>
      <c r="Y18" s="125"/>
      <c r="Z18" s="126"/>
      <c r="AA18" s="123"/>
      <c r="AB18" s="124"/>
      <c r="AC18" s="125"/>
      <c r="AD18" s="126"/>
      <c r="AE18" s="128">
        <v>4</v>
      </c>
      <c r="AF18" s="128"/>
      <c r="AG18" s="128"/>
      <c r="AH18" s="129"/>
      <c r="AI18" s="136">
        <v>1</v>
      </c>
      <c r="AJ18" s="137"/>
      <c r="AK18" s="137"/>
      <c r="AL18" s="137"/>
      <c r="AM18" s="137"/>
      <c r="AN18" s="138">
        <v>3</v>
      </c>
    </row>
    <row r="19" spans="1:40" s="7" customFormat="1" ht="60" customHeight="1" thickBot="1">
      <c r="A19" s="96" t="s">
        <v>33</v>
      </c>
      <c r="B19" s="97" t="s">
        <v>17</v>
      </c>
      <c r="C19" s="153"/>
      <c r="D19" s="154">
        <f aca="true" t="shared" si="11" ref="D19:AN19">SUM(D20:D30)</f>
        <v>57</v>
      </c>
      <c r="E19" s="155">
        <f t="shared" si="11"/>
        <v>1425</v>
      </c>
      <c r="F19" s="156">
        <f t="shared" si="11"/>
        <v>505</v>
      </c>
      <c r="G19" s="156">
        <f t="shared" si="11"/>
        <v>120</v>
      </c>
      <c r="H19" s="156">
        <f t="shared" si="11"/>
        <v>240</v>
      </c>
      <c r="I19" s="157">
        <f t="shared" si="11"/>
        <v>16</v>
      </c>
      <c r="J19" s="157">
        <f t="shared" si="11"/>
        <v>160</v>
      </c>
      <c r="K19" s="157">
        <f t="shared" si="11"/>
        <v>64</v>
      </c>
      <c r="L19" s="157">
        <f t="shared" si="11"/>
        <v>0</v>
      </c>
      <c r="M19" s="157">
        <f t="shared" si="11"/>
        <v>145</v>
      </c>
      <c r="N19" s="158">
        <f t="shared" si="11"/>
        <v>920</v>
      </c>
      <c r="O19" s="159">
        <f t="shared" si="11"/>
        <v>0</v>
      </c>
      <c r="P19" s="156">
        <f t="shared" si="11"/>
        <v>16</v>
      </c>
      <c r="Q19" s="156">
        <f t="shared" si="11"/>
        <v>10</v>
      </c>
      <c r="R19" s="158">
        <f t="shared" si="11"/>
        <v>24</v>
      </c>
      <c r="S19" s="154">
        <f t="shared" si="11"/>
        <v>72</v>
      </c>
      <c r="T19" s="156">
        <f t="shared" si="11"/>
        <v>128</v>
      </c>
      <c r="U19" s="156">
        <f t="shared" si="11"/>
        <v>65</v>
      </c>
      <c r="V19" s="158">
        <f t="shared" si="11"/>
        <v>335</v>
      </c>
      <c r="W19" s="154">
        <f t="shared" si="11"/>
        <v>48</v>
      </c>
      <c r="X19" s="156">
        <f t="shared" si="11"/>
        <v>64</v>
      </c>
      <c r="Y19" s="156">
        <f t="shared" si="11"/>
        <v>45</v>
      </c>
      <c r="Z19" s="158">
        <f t="shared" si="11"/>
        <v>268</v>
      </c>
      <c r="AA19" s="154">
        <f t="shared" si="11"/>
        <v>0</v>
      </c>
      <c r="AB19" s="156">
        <f t="shared" si="11"/>
        <v>32</v>
      </c>
      <c r="AC19" s="156">
        <f t="shared" si="11"/>
        <v>25</v>
      </c>
      <c r="AD19" s="158">
        <f t="shared" si="11"/>
        <v>293</v>
      </c>
      <c r="AE19" s="154">
        <f t="shared" si="11"/>
        <v>2</v>
      </c>
      <c r="AF19" s="156">
        <f t="shared" si="11"/>
        <v>24</v>
      </c>
      <c r="AG19" s="156">
        <f t="shared" si="11"/>
        <v>17</v>
      </c>
      <c r="AH19" s="157">
        <f t="shared" si="11"/>
        <v>14</v>
      </c>
      <c r="AI19" s="160">
        <f t="shared" si="11"/>
        <v>24</v>
      </c>
      <c r="AJ19" s="161">
        <f t="shared" si="11"/>
        <v>0</v>
      </c>
      <c r="AK19" s="161">
        <f t="shared" si="11"/>
        <v>0</v>
      </c>
      <c r="AL19" s="161">
        <f t="shared" si="11"/>
        <v>23</v>
      </c>
      <c r="AM19" s="161">
        <f t="shared" si="11"/>
        <v>0</v>
      </c>
      <c r="AN19" s="162">
        <f t="shared" si="11"/>
        <v>41</v>
      </c>
    </row>
    <row r="20" spans="1:40" s="5" customFormat="1" ht="48" customHeight="1">
      <c r="A20" s="163" t="s">
        <v>7</v>
      </c>
      <c r="B20" s="114" t="s">
        <v>58</v>
      </c>
      <c r="C20" s="115" t="s">
        <v>179</v>
      </c>
      <c r="D20" s="116">
        <f aca="true" t="shared" si="12" ref="D20:D30">SUM(AE20:AH20)</f>
        <v>4</v>
      </c>
      <c r="E20" s="117">
        <f aca="true" t="shared" si="13" ref="E20:E30">SUM(F20,N20)</f>
        <v>100</v>
      </c>
      <c r="F20" s="117">
        <f>SUM(G20,H20,M20)</f>
        <v>37</v>
      </c>
      <c r="G20" s="117">
        <f aca="true" t="shared" si="14" ref="G20:G30">SUM(O20+S20+W20+AA20)</f>
        <v>16</v>
      </c>
      <c r="H20" s="118">
        <f aca="true" t="shared" si="15" ref="H20:H30">SUM(P20+T20+X20+AB20)</f>
        <v>16</v>
      </c>
      <c r="I20" s="119"/>
      <c r="J20" s="120">
        <f>SUM(P20,T20,X20,AB20)</f>
        <v>16</v>
      </c>
      <c r="K20" s="119"/>
      <c r="L20" s="119"/>
      <c r="M20" s="121">
        <f>SUM(Q20,U20,Y20,AC20)</f>
        <v>5</v>
      </c>
      <c r="N20" s="122">
        <f aca="true" t="shared" si="16" ref="N20:N30">SUM(R20+V20+Z20+AD20)</f>
        <v>63</v>
      </c>
      <c r="O20" s="123"/>
      <c r="P20" s="124"/>
      <c r="Q20" s="125"/>
      <c r="R20" s="126"/>
      <c r="S20" s="123">
        <v>16</v>
      </c>
      <c r="T20" s="124">
        <v>16</v>
      </c>
      <c r="U20" s="125">
        <v>5</v>
      </c>
      <c r="V20" s="126">
        <v>63</v>
      </c>
      <c r="W20" s="123"/>
      <c r="X20" s="124"/>
      <c r="Y20" s="125"/>
      <c r="Z20" s="126"/>
      <c r="AA20" s="123"/>
      <c r="AB20" s="124"/>
      <c r="AC20" s="125"/>
      <c r="AD20" s="126"/>
      <c r="AE20" s="164"/>
      <c r="AF20" s="128">
        <v>4</v>
      </c>
      <c r="AG20" s="128"/>
      <c r="AH20" s="129"/>
      <c r="AI20" s="134">
        <v>2</v>
      </c>
      <c r="AJ20" s="165"/>
      <c r="AK20" s="165"/>
      <c r="AL20" s="165"/>
      <c r="AM20" s="135"/>
      <c r="AN20" s="126">
        <v>2</v>
      </c>
    </row>
    <row r="21" spans="1:40" s="5" customFormat="1" ht="60" customHeight="1">
      <c r="A21" s="163" t="s">
        <v>6</v>
      </c>
      <c r="B21" s="114" t="s">
        <v>50</v>
      </c>
      <c r="C21" s="115" t="s">
        <v>183</v>
      </c>
      <c r="D21" s="116">
        <f t="shared" si="12"/>
        <v>4</v>
      </c>
      <c r="E21" s="117">
        <f t="shared" si="13"/>
        <v>100</v>
      </c>
      <c r="F21" s="117">
        <f aca="true" t="shared" si="17" ref="F21:F30">SUM(G21,H21,M21)</f>
        <v>34</v>
      </c>
      <c r="G21" s="117">
        <f t="shared" si="14"/>
        <v>8</v>
      </c>
      <c r="H21" s="118">
        <f t="shared" si="15"/>
        <v>16</v>
      </c>
      <c r="I21" s="119"/>
      <c r="J21" s="120">
        <f aca="true" t="shared" si="18" ref="J21:J27">SUM(P21,T21,X21,AB21)</f>
        <v>16</v>
      </c>
      <c r="K21" s="119"/>
      <c r="L21" s="119"/>
      <c r="M21" s="121">
        <f aca="true" t="shared" si="19" ref="M21:M30">SUM(Q21,U21,Y21,AC21)</f>
        <v>10</v>
      </c>
      <c r="N21" s="122">
        <f t="shared" si="16"/>
        <v>66</v>
      </c>
      <c r="O21" s="123"/>
      <c r="P21" s="124"/>
      <c r="Q21" s="125"/>
      <c r="R21" s="126"/>
      <c r="S21" s="123">
        <v>8</v>
      </c>
      <c r="T21" s="124">
        <v>16</v>
      </c>
      <c r="U21" s="125">
        <v>10</v>
      </c>
      <c r="V21" s="126">
        <v>66</v>
      </c>
      <c r="W21" s="123"/>
      <c r="X21" s="124"/>
      <c r="Y21" s="125"/>
      <c r="Z21" s="126"/>
      <c r="AA21" s="123"/>
      <c r="AB21" s="124"/>
      <c r="AC21" s="125"/>
      <c r="AD21" s="126"/>
      <c r="AE21" s="164"/>
      <c r="AF21" s="128">
        <v>4</v>
      </c>
      <c r="AG21" s="128"/>
      <c r="AH21" s="129"/>
      <c r="AI21" s="134">
        <v>2</v>
      </c>
      <c r="AJ21" s="135"/>
      <c r="AK21" s="135"/>
      <c r="AL21" s="135"/>
      <c r="AM21" s="135"/>
      <c r="AN21" s="126">
        <v>2</v>
      </c>
    </row>
    <row r="22" spans="1:40" s="5" customFormat="1" ht="50.25" customHeight="1">
      <c r="A22" s="163" t="s">
        <v>5</v>
      </c>
      <c r="B22" s="114" t="s">
        <v>89</v>
      </c>
      <c r="C22" s="115" t="s">
        <v>179</v>
      </c>
      <c r="D22" s="116">
        <f t="shared" si="12"/>
        <v>4</v>
      </c>
      <c r="E22" s="117">
        <f t="shared" si="13"/>
        <v>100</v>
      </c>
      <c r="F22" s="117">
        <f t="shared" si="17"/>
        <v>42</v>
      </c>
      <c r="G22" s="117">
        <f t="shared" si="14"/>
        <v>16</v>
      </c>
      <c r="H22" s="118">
        <f t="shared" si="15"/>
        <v>16</v>
      </c>
      <c r="I22" s="119"/>
      <c r="J22" s="120">
        <f t="shared" si="18"/>
        <v>16</v>
      </c>
      <c r="K22" s="119"/>
      <c r="L22" s="119"/>
      <c r="M22" s="121">
        <f t="shared" si="19"/>
        <v>10</v>
      </c>
      <c r="N22" s="122">
        <f t="shared" si="16"/>
        <v>58</v>
      </c>
      <c r="O22" s="123"/>
      <c r="P22" s="166"/>
      <c r="Q22" s="167"/>
      <c r="R22" s="168"/>
      <c r="S22" s="123">
        <v>16</v>
      </c>
      <c r="T22" s="124">
        <v>16</v>
      </c>
      <c r="U22" s="125">
        <v>10</v>
      </c>
      <c r="V22" s="126">
        <v>58</v>
      </c>
      <c r="W22" s="123"/>
      <c r="X22" s="124"/>
      <c r="Y22" s="125"/>
      <c r="Z22" s="126"/>
      <c r="AA22" s="123"/>
      <c r="AB22" s="124"/>
      <c r="AC22" s="125"/>
      <c r="AD22" s="126"/>
      <c r="AE22" s="164"/>
      <c r="AF22" s="128">
        <v>4</v>
      </c>
      <c r="AG22" s="128"/>
      <c r="AH22" s="129"/>
      <c r="AI22" s="134">
        <v>2</v>
      </c>
      <c r="AJ22" s="165"/>
      <c r="AK22" s="165"/>
      <c r="AL22" s="165"/>
      <c r="AM22" s="135"/>
      <c r="AN22" s="126">
        <v>2</v>
      </c>
    </row>
    <row r="23" spans="1:40" s="5" customFormat="1" ht="52.5" customHeight="1">
      <c r="A23" s="163" t="s">
        <v>4</v>
      </c>
      <c r="B23" s="114" t="s">
        <v>55</v>
      </c>
      <c r="C23" s="115" t="s">
        <v>179</v>
      </c>
      <c r="D23" s="116">
        <f aca="true" t="shared" si="20" ref="D23:D28">SUM(AE23:AH23)</f>
        <v>4</v>
      </c>
      <c r="E23" s="117">
        <f t="shared" si="13"/>
        <v>100</v>
      </c>
      <c r="F23" s="117">
        <f t="shared" si="17"/>
        <v>42</v>
      </c>
      <c r="G23" s="117">
        <f t="shared" si="14"/>
        <v>16</v>
      </c>
      <c r="H23" s="118">
        <f t="shared" si="15"/>
        <v>16</v>
      </c>
      <c r="I23" s="119"/>
      <c r="J23" s="120">
        <f t="shared" si="18"/>
        <v>16</v>
      </c>
      <c r="K23" s="119"/>
      <c r="L23" s="119"/>
      <c r="M23" s="121">
        <f t="shared" si="19"/>
        <v>10</v>
      </c>
      <c r="N23" s="122">
        <f t="shared" si="16"/>
        <v>58</v>
      </c>
      <c r="O23" s="123"/>
      <c r="P23" s="166"/>
      <c r="Q23" s="167"/>
      <c r="R23" s="168"/>
      <c r="S23" s="123">
        <v>16</v>
      </c>
      <c r="T23" s="124">
        <v>16</v>
      </c>
      <c r="U23" s="125">
        <v>10</v>
      </c>
      <c r="V23" s="126">
        <v>58</v>
      </c>
      <c r="W23" s="123"/>
      <c r="X23" s="124"/>
      <c r="Y23" s="125"/>
      <c r="Z23" s="126"/>
      <c r="AA23" s="123"/>
      <c r="AB23" s="124"/>
      <c r="AC23" s="125"/>
      <c r="AD23" s="126"/>
      <c r="AE23" s="164"/>
      <c r="AF23" s="128">
        <v>4</v>
      </c>
      <c r="AG23" s="128"/>
      <c r="AH23" s="129"/>
      <c r="AI23" s="134">
        <v>2</v>
      </c>
      <c r="AJ23" s="135"/>
      <c r="AK23" s="135"/>
      <c r="AL23" s="135"/>
      <c r="AM23" s="135"/>
      <c r="AN23" s="126">
        <v>2</v>
      </c>
    </row>
    <row r="24" spans="1:40" s="5" customFormat="1" ht="45.75" customHeight="1">
      <c r="A24" s="163" t="s">
        <v>43</v>
      </c>
      <c r="B24" s="114" t="s">
        <v>90</v>
      </c>
      <c r="C24" s="115" t="s">
        <v>179</v>
      </c>
      <c r="D24" s="116">
        <f t="shared" si="20"/>
        <v>2</v>
      </c>
      <c r="E24" s="117">
        <f t="shared" si="13"/>
        <v>50</v>
      </c>
      <c r="F24" s="117">
        <f t="shared" si="17"/>
        <v>26</v>
      </c>
      <c r="G24" s="117">
        <f t="shared" si="14"/>
        <v>16</v>
      </c>
      <c r="H24" s="118">
        <f t="shared" si="15"/>
        <v>0</v>
      </c>
      <c r="I24" s="119"/>
      <c r="J24" s="120">
        <f t="shared" si="18"/>
        <v>0</v>
      </c>
      <c r="K24" s="119"/>
      <c r="L24" s="119"/>
      <c r="M24" s="121">
        <f t="shared" si="19"/>
        <v>10</v>
      </c>
      <c r="N24" s="122">
        <f t="shared" si="16"/>
        <v>24</v>
      </c>
      <c r="O24" s="123"/>
      <c r="P24" s="166"/>
      <c r="Q24" s="167"/>
      <c r="R24" s="168"/>
      <c r="S24" s="123">
        <v>16</v>
      </c>
      <c r="T24" s="124"/>
      <c r="U24" s="125">
        <v>10</v>
      </c>
      <c r="V24" s="126">
        <v>24</v>
      </c>
      <c r="W24" s="123"/>
      <c r="X24" s="124"/>
      <c r="Y24" s="125"/>
      <c r="Z24" s="126"/>
      <c r="AA24" s="123"/>
      <c r="AB24" s="124"/>
      <c r="AC24" s="125"/>
      <c r="AD24" s="126"/>
      <c r="AE24" s="164"/>
      <c r="AF24" s="128">
        <v>2</v>
      </c>
      <c r="AG24" s="128"/>
      <c r="AH24" s="129"/>
      <c r="AI24" s="134">
        <v>1</v>
      </c>
      <c r="AJ24" s="135"/>
      <c r="AK24" s="135"/>
      <c r="AL24" s="135"/>
      <c r="AM24" s="135"/>
      <c r="AN24" s="126"/>
    </row>
    <row r="25" spans="1:40" s="5" customFormat="1" ht="78" customHeight="1">
      <c r="A25" s="163" t="s">
        <v>44</v>
      </c>
      <c r="B25" s="114" t="s">
        <v>87</v>
      </c>
      <c r="C25" s="115" t="s">
        <v>183</v>
      </c>
      <c r="D25" s="116">
        <f t="shared" si="20"/>
        <v>4</v>
      </c>
      <c r="E25" s="117">
        <f t="shared" si="13"/>
        <v>100</v>
      </c>
      <c r="F25" s="117">
        <f t="shared" si="17"/>
        <v>58</v>
      </c>
      <c r="G25" s="117">
        <f t="shared" si="14"/>
        <v>0</v>
      </c>
      <c r="H25" s="118">
        <f t="shared" si="15"/>
        <v>48</v>
      </c>
      <c r="I25" s="119"/>
      <c r="J25" s="120">
        <f t="shared" si="18"/>
        <v>48</v>
      </c>
      <c r="K25" s="119"/>
      <c r="L25" s="119"/>
      <c r="M25" s="121">
        <f t="shared" si="19"/>
        <v>10</v>
      </c>
      <c r="N25" s="122">
        <f t="shared" si="16"/>
        <v>42</v>
      </c>
      <c r="O25" s="123"/>
      <c r="P25" s="166"/>
      <c r="Q25" s="167"/>
      <c r="R25" s="168"/>
      <c r="S25" s="123"/>
      <c r="T25" s="124">
        <v>48</v>
      </c>
      <c r="U25" s="125">
        <v>10</v>
      </c>
      <c r="V25" s="126">
        <v>42</v>
      </c>
      <c r="W25" s="123"/>
      <c r="X25" s="124"/>
      <c r="Y25" s="125"/>
      <c r="Z25" s="126"/>
      <c r="AA25" s="123"/>
      <c r="AB25" s="124"/>
      <c r="AC25" s="125"/>
      <c r="AD25" s="126"/>
      <c r="AE25" s="164"/>
      <c r="AF25" s="128">
        <v>4</v>
      </c>
      <c r="AG25" s="128"/>
      <c r="AH25" s="129"/>
      <c r="AI25" s="134">
        <v>3</v>
      </c>
      <c r="AJ25" s="135"/>
      <c r="AK25" s="135"/>
      <c r="AL25" s="135"/>
      <c r="AM25" s="135"/>
      <c r="AN25" s="126">
        <v>4</v>
      </c>
    </row>
    <row r="26" spans="1:40" s="5" customFormat="1" ht="45.75" customHeight="1">
      <c r="A26" s="163" t="s">
        <v>45</v>
      </c>
      <c r="B26" s="114" t="s">
        <v>51</v>
      </c>
      <c r="C26" s="115" t="s">
        <v>184</v>
      </c>
      <c r="D26" s="116">
        <f t="shared" si="20"/>
        <v>4</v>
      </c>
      <c r="E26" s="117">
        <f t="shared" si="13"/>
        <v>100</v>
      </c>
      <c r="F26" s="117">
        <f t="shared" si="17"/>
        <v>42</v>
      </c>
      <c r="G26" s="117">
        <f t="shared" si="14"/>
        <v>16</v>
      </c>
      <c r="H26" s="118">
        <f t="shared" si="15"/>
        <v>16</v>
      </c>
      <c r="I26" s="119"/>
      <c r="J26" s="120">
        <f t="shared" si="18"/>
        <v>16</v>
      </c>
      <c r="K26" s="119"/>
      <c r="L26" s="119"/>
      <c r="M26" s="121">
        <f t="shared" si="19"/>
        <v>10</v>
      </c>
      <c r="N26" s="122">
        <f t="shared" si="16"/>
        <v>58</v>
      </c>
      <c r="O26" s="123"/>
      <c r="P26" s="124"/>
      <c r="Q26" s="125"/>
      <c r="R26" s="126"/>
      <c r="S26" s="123"/>
      <c r="T26" s="124"/>
      <c r="U26" s="125"/>
      <c r="V26" s="126"/>
      <c r="W26" s="123">
        <v>16</v>
      </c>
      <c r="X26" s="124">
        <v>16</v>
      </c>
      <c r="Y26" s="125">
        <v>10</v>
      </c>
      <c r="Z26" s="126">
        <v>58</v>
      </c>
      <c r="AA26" s="123"/>
      <c r="AB26" s="124"/>
      <c r="AC26" s="125"/>
      <c r="AD26" s="126"/>
      <c r="AE26" s="164"/>
      <c r="AF26" s="128"/>
      <c r="AG26" s="128">
        <v>4</v>
      </c>
      <c r="AH26" s="129"/>
      <c r="AI26" s="134">
        <v>2</v>
      </c>
      <c r="AJ26" s="165"/>
      <c r="AK26" s="165"/>
      <c r="AL26" s="165"/>
      <c r="AM26" s="135"/>
      <c r="AN26" s="126">
        <v>2</v>
      </c>
    </row>
    <row r="27" spans="1:40" s="5" customFormat="1" ht="60" customHeight="1">
      <c r="A27" s="163" t="s">
        <v>46</v>
      </c>
      <c r="B27" s="114" t="s">
        <v>52</v>
      </c>
      <c r="C27" s="115" t="s">
        <v>184</v>
      </c>
      <c r="D27" s="116">
        <f t="shared" si="20"/>
        <v>4</v>
      </c>
      <c r="E27" s="117">
        <f t="shared" si="13"/>
        <v>100</v>
      </c>
      <c r="F27" s="117">
        <f t="shared" si="17"/>
        <v>42</v>
      </c>
      <c r="G27" s="117">
        <f t="shared" si="14"/>
        <v>16</v>
      </c>
      <c r="H27" s="118">
        <f t="shared" si="15"/>
        <v>16</v>
      </c>
      <c r="I27" s="119"/>
      <c r="J27" s="120">
        <f t="shared" si="18"/>
        <v>16</v>
      </c>
      <c r="K27" s="119"/>
      <c r="L27" s="119"/>
      <c r="M27" s="121">
        <f t="shared" si="19"/>
        <v>10</v>
      </c>
      <c r="N27" s="122">
        <f t="shared" si="16"/>
        <v>58</v>
      </c>
      <c r="O27" s="123"/>
      <c r="P27" s="166"/>
      <c r="Q27" s="167"/>
      <c r="R27" s="168"/>
      <c r="S27" s="123"/>
      <c r="T27" s="166"/>
      <c r="U27" s="167"/>
      <c r="V27" s="168"/>
      <c r="W27" s="123">
        <v>16</v>
      </c>
      <c r="X27" s="124">
        <v>16</v>
      </c>
      <c r="Y27" s="125">
        <v>10</v>
      </c>
      <c r="Z27" s="126">
        <v>58</v>
      </c>
      <c r="AA27" s="123"/>
      <c r="AB27" s="124"/>
      <c r="AC27" s="125"/>
      <c r="AD27" s="126"/>
      <c r="AE27" s="164"/>
      <c r="AF27" s="128"/>
      <c r="AG27" s="128">
        <v>4</v>
      </c>
      <c r="AH27" s="129"/>
      <c r="AI27" s="134">
        <v>2</v>
      </c>
      <c r="AJ27" s="135"/>
      <c r="AK27" s="135"/>
      <c r="AL27" s="135"/>
      <c r="AM27" s="135"/>
      <c r="AN27" s="126">
        <v>2</v>
      </c>
    </row>
    <row r="28" spans="1:40" s="5" customFormat="1" ht="111" customHeight="1">
      <c r="A28" s="163" t="s">
        <v>53</v>
      </c>
      <c r="B28" s="114" t="s">
        <v>83</v>
      </c>
      <c r="C28" s="115" t="s">
        <v>181</v>
      </c>
      <c r="D28" s="116">
        <f t="shared" si="20"/>
        <v>4</v>
      </c>
      <c r="E28" s="117">
        <f t="shared" si="13"/>
        <v>100</v>
      </c>
      <c r="F28" s="117">
        <f t="shared" si="17"/>
        <v>42</v>
      </c>
      <c r="G28" s="117">
        <f>SUM(O28+S28+W28+AA28)</f>
        <v>16</v>
      </c>
      <c r="H28" s="118">
        <f>SUM(P28+T28+X28+AB28)</f>
        <v>16</v>
      </c>
      <c r="I28" s="119">
        <f>SUM(P28,T28,X28,AB28)</f>
        <v>16</v>
      </c>
      <c r="J28" s="119"/>
      <c r="K28" s="119"/>
      <c r="L28" s="119"/>
      <c r="M28" s="121">
        <f t="shared" si="19"/>
        <v>10</v>
      </c>
      <c r="N28" s="122">
        <f>SUM(R28+V28+Z28+AD28)</f>
        <v>58</v>
      </c>
      <c r="O28" s="123"/>
      <c r="P28" s="166"/>
      <c r="Q28" s="167"/>
      <c r="R28" s="168"/>
      <c r="S28" s="123"/>
      <c r="T28" s="124"/>
      <c r="U28" s="125"/>
      <c r="V28" s="126"/>
      <c r="W28" s="123">
        <v>16</v>
      </c>
      <c r="X28" s="124">
        <v>16</v>
      </c>
      <c r="Y28" s="125">
        <v>10</v>
      </c>
      <c r="Z28" s="126">
        <v>58</v>
      </c>
      <c r="AA28" s="123"/>
      <c r="AB28" s="124"/>
      <c r="AC28" s="125"/>
      <c r="AD28" s="126"/>
      <c r="AE28" s="164"/>
      <c r="AF28" s="128"/>
      <c r="AG28" s="128">
        <v>4</v>
      </c>
      <c r="AH28" s="129"/>
      <c r="AI28" s="134">
        <v>2</v>
      </c>
      <c r="AJ28" s="135"/>
      <c r="AK28" s="135"/>
      <c r="AL28" s="135">
        <v>4</v>
      </c>
      <c r="AM28" s="135"/>
      <c r="AN28" s="126">
        <v>2</v>
      </c>
    </row>
    <row r="29" spans="1:40" s="5" customFormat="1" ht="54.75" customHeight="1">
      <c r="A29" s="163" t="s">
        <v>54</v>
      </c>
      <c r="B29" s="114" t="s">
        <v>80</v>
      </c>
      <c r="C29" s="115" t="s">
        <v>185</v>
      </c>
      <c r="D29" s="116">
        <f t="shared" si="12"/>
        <v>4</v>
      </c>
      <c r="E29" s="117">
        <f t="shared" si="13"/>
        <v>100</v>
      </c>
      <c r="F29" s="117">
        <f t="shared" si="17"/>
        <v>26</v>
      </c>
      <c r="G29" s="117">
        <f t="shared" si="14"/>
        <v>0</v>
      </c>
      <c r="H29" s="118">
        <f t="shared" si="15"/>
        <v>16</v>
      </c>
      <c r="I29" s="119"/>
      <c r="J29" s="119">
        <f>SUM(P29,T29,X29,AB29)</f>
        <v>16</v>
      </c>
      <c r="K29" s="119"/>
      <c r="L29" s="119"/>
      <c r="M29" s="121">
        <f t="shared" si="19"/>
        <v>10</v>
      </c>
      <c r="N29" s="122">
        <f t="shared" si="16"/>
        <v>74</v>
      </c>
      <c r="O29" s="123"/>
      <c r="P29" s="166"/>
      <c r="Q29" s="167"/>
      <c r="R29" s="168"/>
      <c r="S29" s="123"/>
      <c r="T29" s="124"/>
      <c r="U29" s="125"/>
      <c r="V29" s="126"/>
      <c r="W29" s="123"/>
      <c r="X29" s="124"/>
      <c r="Y29" s="125"/>
      <c r="Z29" s="126"/>
      <c r="AA29" s="123"/>
      <c r="AB29" s="124">
        <v>16</v>
      </c>
      <c r="AC29" s="125">
        <v>10</v>
      </c>
      <c r="AD29" s="126">
        <v>74</v>
      </c>
      <c r="AE29" s="164"/>
      <c r="AF29" s="128"/>
      <c r="AG29" s="128"/>
      <c r="AH29" s="129">
        <v>4</v>
      </c>
      <c r="AI29" s="134">
        <v>1</v>
      </c>
      <c r="AJ29" s="135"/>
      <c r="AK29" s="135"/>
      <c r="AL29" s="135"/>
      <c r="AM29" s="135"/>
      <c r="AN29" s="126">
        <v>4</v>
      </c>
    </row>
    <row r="30" spans="1:40" ht="74.25" customHeight="1" thickBot="1">
      <c r="A30" s="113" t="s">
        <v>79</v>
      </c>
      <c r="B30" s="114" t="s">
        <v>57</v>
      </c>
      <c r="C30" s="115" t="s">
        <v>189</v>
      </c>
      <c r="D30" s="116">
        <f t="shared" si="12"/>
        <v>19</v>
      </c>
      <c r="E30" s="117">
        <f t="shared" si="13"/>
        <v>475</v>
      </c>
      <c r="F30" s="117">
        <f t="shared" si="17"/>
        <v>114</v>
      </c>
      <c r="G30" s="117">
        <f t="shared" si="14"/>
        <v>0</v>
      </c>
      <c r="H30" s="118">
        <f t="shared" si="15"/>
        <v>64</v>
      </c>
      <c r="I30" s="119"/>
      <c r="J30" s="119"/>
      <c r="K30" s="119">
        <f>SUM(P30,T30,X30,AB30)</f>
        <v>64</v>
      </c>
      <c r="L30" s="119"/>
      <c r="M30" s="121">
        <f t="shared" si="19"/>
        <v>50</v>
      </c>
      <c r="N30" s="122">
        <f t="shared" si="16"/>
        <v>361</v>
      </c>
      <c r="O30" s="170"/>
      <c r="P30" s="171">
        <v>16</v>
      </c>
      <c r="Q30" s="172">
        <v>10</v>
      </c>
      <c r="R30" s="173">
        <v>24</v>
      </c>
      <c r="S30" s="170"/>
      <c r="T30" s="171">
        <v>16</v>
      </c>
      <c r="U30" s="172">
        <v>10</v>
      </c>
      <c r="V30" s="173">
        <v>24</v>
      </c>
      <c r="W30" s="170"/>
      <c r="X30" s="171">
        <v>16</v>
      </c>
      <c r="Y30" s="172">
        <v>15</v>
      </c>
      <c r="Z30" s="173">
        <v>94</v>
      </c>
      <c r="AA30" s="170"/>
      <c r="AB30" s="171">
        <v>16</v>
      </c>
      <c r="AC30" s="172">
        <v>15</v>
      </c>
      <c r="AD30" s="173">
        <v>219</v>
      </c>
      <c r="AE30" s="170">
        <v>2</v>
      </c>
      <c r="AF30" s="171">
        <v>2</v>
      </c>
      <c r="AG30" s="171">
        <v>5</v>
      </c>
      <c r="AH30" s="172">
        <v>10</v>
      </c>
      <c r="AI30" s="136">
        <v>5</v>
      </c>
      <c r="AJ30" s="137"/>
      <c r="AK30" s="137"/>
      <c r="AL30" s="137">
        <v>19</v>
      </c>
      <c r="AM30" s="137"/>
      <c r="AN30" s="174">
        <v>19</v>
      </c>
    </row>
    <row r="31" spans="1:40" s="7" customFormat="1" ht="81.75" customHeight="1" thickBot="1">
      <c r="A31" s="96" t="s">
        <v>66</v>
      </c>
      <c r="B31" s="139" t="s">
        <v>177</v>
      </c>
      <c r="C31" s="153"/>
      <c r="D31" s="154">
        <f>SUM(D32:D36)</f>
        <v>20</v>
      </c>
      <c r="E31" s="155">
        <f aca="true" t="shared" si="21" ref="E31:AN31">SUM(E32:E36)</f>
        <v>500</v>
      </c>
      <c r="F31" s="156">
        <f t="shared" si="21"/>
        <v>198</v>
      </c>
      <c r="G31" s="156">
        <f t="shared" si="21"/>
        <v>48</v>
      </c>
      <c r="H31" s="156">
        <f t="shared" si="21"/>
        <v>80</v>
      </c>
      <c r="I31" s="157">
        <f t="shared" si="21"/>
        <v>0</v>
      </c>
      <c r="J31" s="157">
        <f t="shared" si="21"/>
        <v>80</v>
      </c>
      <c r="K31" s="157">
        <f t="shared" si="21"/>
        <v>0</v>
      </c>
      <c r="L31" s="157">
        <f t="shared" si="21"/>
        <v>0</v>
      </c>
      <c r="M31" s="157">
        <f t="shared" si="21"/>
        <v>70</v>
      </c>
      <c r="N31" s="158">
        <f t="shared" si="21"/>
        <v>302</v>
      </c>
      <c r="O31" s="159">
        <f t="shared" si="21"/>
        <v>0</v>
      </c>
      <c r="P31" s="156">
        <f t="shared" si="21"/>
        <v>0</v>
      </c>
      <c r="Q31" s="156">
        <f t="shared" si="21"/>
        <v>0</v>
      </c>
      <c r="R31" s="158">
        <f t="shared" si="21"/>
        <v>0</v>
      </c>
      <c r="S31" s="154">
        <f t="shared" si="21"/>
        <v>0</v>
      </c>
      <c r="T31" s="156">
        <f t="shared" si="21"/>
        <v>0</v>
      </c>
      <c r="U31" s="156">
        <f t="shared" si="21"/>
        <v>0</v>
      </c>
      <c r="V31" s="158">
        <f t="shared" si="21"/>
        <v>0</v>
      </c>
      <c r="W31" s="154">
        <f t="shared" si="21"/>
        <v>32</v>
      </c>
      <c r="X31" s="156">
        <f t="shared" si="21"/>
        <v>48</v>
      </c>
      <c r="Y31" s="156">
        <f t="shared" si="21"/>
        <v>40</v>
      </c>
      <c r="Z31" s="158">
        <f t="shared" si="21"/>
        <v>180</v>
      </c>
      <c r="AA31" s="154">
        <f t="shared" si="21"/>
        <v>16</v>
      </c>
      <c r="AB31" s="156">
        <f t="shared" si="21"/>
        <v>32</v>
      </c>
      <c r="AC31" s="156">
        <f t="shared" si="21"/>
        <v>30</v>
      </c>
      <c r="AD31" s="158">
        <f t="shared" si="21"/>
        <v>122</v>
      </c>
      <c r="AE31" s="154">
        <f t="shared" si="21"/>
        <v>0</v>
      </c>
      <c r="AF31" s="156">
        <f t="shared" si="21"/>
        <v>0</v>
      </c>
      <c r="AG31" s="156">
        <f t="shared" si="21"/>
        <v>12</v>
      </c>
      <c r="AH31" s="157">
        <f t="shared" si="21"/>
        <v>8</v>
      </c>
      <c r="AI31" s="175">
        <f t="shared" si="21"/>
        <v>11</v>
      </c>
      <c r="AJ31" s="176">
        <f t="shared" si="21"/>
        <v>0</v>
      </c>
      <c r="AK31" s="176">
        <f t="shared" si="21"/>
        <v>0</v>
      </c>
      <c r="AL31" s="176">
        <f t="shared" si="21"/>
        <v>20</v>
      </c>
      <c r="AM31" s="176">
        <f t="shared" si="21"/>
        <v>0</v>
      </c>
      <c r="AN31" s="177">
        <f t="shared" si="21"/>
        <v>15</v>
      </c>
    </row>
    <row r="32" spans="1:40" s="5" customFormat="1" ht="51" customHeight="1">
      <c r="A32" s="143" t="s">
        <v>7</v>
      </c>
      <c r="B32" s="114" t="s">
        <v>69</v>
      </c>
      <c r="C32" s="144" t="s">
        <v>184</v>
      </c>
      <c r="D32" s="116">
        <f>SUM(AE32:AH32)</f>
        <v>4</v>
      </c>
      <c r="E32" s="117">
        <f>SUM(F32,N32)</f>
        <v>100</v>
      </c>
      <c r="F32" s="117">
        <f>SUM(G32,H32,M32)</f>
        <v>39</v>
      </c>
      <c r="G32" s="117">
        <f aca="true" t="shared" si="22" ref="G32:H36">SUM(O32+S32+W32+AA32)</f>
        <v>8</v>
      </c>
      <c r="H32" s="118">
        <f t="shared" si="22"/>
        <v>16</v>
      </c>
      <c r="I32" s="119"/>
      <c r="J32" s="120">
        <f>SUM(P32,T32,X32,AB32)</f>
        <v>16</v>
      </c>
      <c r="K32" s="119"/>
      <c r="L32" s="119"/>
      <c r="M32" s="121">
        <f>SUM(Q32,U32,Y32,AC32)</f>
        <v>15</v>
      </c>
      <c r="N32" s="122">
        <f>SUM(R32+V32+Z32+AD32)</f>
        <v>61</v>
      </c>
      <c r="O32" s="145"/>
      <c r="P32" s="146"/>
      <c r="Q32" s="147"/>
      <c r="R32" s="148"/>
      <c r="S32" s="145"/>
      <c r="T32" s="146"/>
      <c r="U32" s="147"/>
      <c r="V32" s="148"/>
      <c r="W32" s="123">
        <v>8</v>
      </c>
      <c r="X32" s="124">
        <v>16</v>
      </c>
      <c r="Y32" s="125">
        <v>15</v>
      </c>
      <c r="Z32" s="126">
        <v>61</v>
      </c>
      <c r="AA32" s="145"/>
      <c r="AB32" s="146"/>
      <c r="AC32" s="147"/>
      <c r="AD32" s="148"/>
      <c r="AE32" s="149"/>
      <c r="AF32" s="150"/>
      <c r="AG32" s="150">
        <v>4</v>
      </c>
      <c r="AH32" s="151"/>
      <c r="AI32" s="130">
        <v>2</v>
      </c>
      <c r="AJ32" s="131"/>
      <c r="AK32" s="131"/>
      <c r="AL32" s="131">
        <v>4</v>
      </c>
      <c r="AM32" s="131"/>
      <c r="AN32" s="152">
        <v>3</v>
      </c>
    </row>
    <row r="33" spans="1:40" s="5" customFormat="1" ht="43.5" customHeight="1">
      <c r="A33" s="163" t="s">
        <v>6</v>
      </c>
      <c r="B33" s="114" t="s">
        <v>70</v>
      </c>
      <c r="C33" s="115" t="s">
        <v>181</v>
      </c>
      <c r="D33" s="116">
        <f>SUM(AE33:AH33)</f>
        <v>4</v>
      </c>
      <c r="E33" s="117">
        <f>SUM(F33,N33)</f>
        <v>100</v>
      </c>
      <c r="F33" s="117">
        <f>SUM(G33,H33,M33)</f>
        <v>42</v>
      </c>
      <c r="G33" s="117">
        <f t="shared" si="22"/>
        <v>16</v>
      </c>
      <c r="H33" s="118">
        <f t="shared" si="22"/>
        <v>16</v>
      </c>
      <c r="I33" s="119"/>
      <c r="J33" s="120">
        <f>SUM(P33,T33,X33,AB33)</f>
        <v>16</v>
      </c>
      <c r="K33" s="119"/>
      <c r="L33" s="119"/>
      <c r="M33" s="121">
        <f>SUM(Q33,U33,Y33,AC33)</f>
        <v>10</v>
      </c>
      <c r="N33" s="122">
        <f>SUM(R33+V33+Z33+AD33)</f>
        <v>58</v>
      </c>
      <c r="O33" s="123"/>
      <c r="P33" s="166"/>
      <c r="Q33" s="167"/>
      <c r="R33" s="168"/>
      <c r="S33" s="123"/>
      <c r="T33" s="124"/>
      <c r="U33" s="125"/>
      <c r="V33" s="126"/>
      <c r="W33" s="123">
        <v>16</v>
      </c>
      <c r="X33" s="124">
        <v>16</v>
      </c>
      <c r="Y33" s="125">
        <v>10</v>
      </c>
      <c r="Z33" s="126">
        <v>58</v>
      </c>
      <c r="AA33" s="123"/>
      <c r="AB33" s="124"/>
      <c r="AC33" s="125"/>
      <c r="AD33" s="126"/>
      <c r="AE33" s="164"/>
      <c r="AF33" s="128"/>
      <c r="AG33" s="128">
        <v>4</v>
      </c>
      <c r="AH33" s="129"/>
      <c r="AI33" s="134">
        <v>3</v>
      </c>
      <c r="AJ33" s="165"/>
      <c r="AK33" s="165"/>
      <c r="AL33" s="165">
        <v>4</v>
      </c>
      <c r="AM33" s="135"/>
      <c r="AN33" s="126">
        <v>3</v>
      </c>
    </row>
    <row r="34" spans="1:40" s="5" customFormat="1" ht="52.5" customHeight="1">
      <c r="A34" s="163" t="s">
        <v>5</v>
      </c>
      <c r="B34" s="114" t="s">
        <v>71</v>
      </c>
      <c r="C34" s="115" t="s">
        <v>184</v>
      </c>
      <c r="D34" s="116">
        <f>SUM(AE34:AH34)</f>
        <v>4</v>
      </c>
      <c r="E34" s="117">
        <f>SUM(F34,N34)</f>
        <v>100</v>
      </c>
      <c r="F34" s="117">
        <f>SUM(G34,H34,M34)</f>
        <v>39</v>
      </c>
      <c r="G34" s="117">
        <f t="shared" si="22"/>
        <v>8</v>
      </c>
      <c r="H34" s="118">
        <f t="shared" si="22"/>
        <v>16</v>
      </c>
      <c r="I34" s="119"/>
      <c r="J34" s="120">
        <f>SUM(P34,T34,X34,AB34)</f>
        <v>16</v>
      </c>
      <c r="K34" s="119"/>
      <c r="L34" s="119"/>
      <c r="M34" s="121">
        <f>SUM(Q34,U34,Y34,AC34)</f>
        <v>15</v>
      </c>
      <c r="N34" s="122">
        <f>SUM(R34+V34+Z34+AD34)</f>
        <v>61</v>
      </c>
      <c r="O34" s="123"/>
      <c r="P34" s="166"/>
      <c r="Q34" s="167"/>
      <c r="R34" s="168"/>
      <c r="S34" s="123"/>
      <c r="T34" s="124"/>
      <c r="U34" s="125"/>
      <c r="V34" s="126"/>
      <c r="W34" s="123">
        <v>8</v>
      </c>
      <c r="X34" s="124">
        <v>16</v>
      </c>
      <c r="Y34" s="125">
        <v>15</v>
      </c>
      <c r="Z34" s="126">
        <v>61</v>
      </c>
      <c r="AA34" s="123"/>
      <c r="AB34" s="124"/>
      <c r="AC34" s="125"/>
      <c r="AD34" s="126"/>
      <c r="AE34" s="164"/>
      <c r="AF34" s="128"/>
      <c r="AG34" s="128">
        <v>4</v>
      </c>
      <c r="AH34" s="129"/>
      <c r="AI34" s="134">
        <v>2</v>
      </c>
      <c r="AJ34" s="165"/>
      <c r="AK34" s="165"/>
      <c r="AL34" s="165">
        <v>4</v>
      </c>
      <c r="AM34" s="135"/>
      <c r="AN34" s="126">
        <v>3</v>
      </c>
    </row>
    <row r="35" spans="1:40" s="5" customFormat="1" ht="53.25" customHeight="1">
      <c r="A35" s="163" t="s">
        <v>4</v>
      </c>
      <c r="B35" s="114" t="s">
        <v>72</v>
      </c>
      <c r="C35" s="115" t="s">
        <v>185</v>
      </c>
      <c r="D35" s="116">
        <f>SUM(AE35:AH35)</f>
        <v>4</v>
      </c>
      <c r="E35" s="117">
        <f>SUM(F35,N35)</f>
        <v>100</v>
      </c>
      <c r="F35" s="117">
        <f>SUM(G35,H35,M35)</f>
        <v>39</v>
      </c>
      <c r="G35" s="117">
        <f t="shared" si="22"/>
        <v>8</v>
      </c>
      <c r="H35" s="118">
        <f t="shared" si="22"/>
        <v>16</v>
      </c>
      <c r="I35" s="119"/>
      <c r="J35" s="120">
        <f>SUM(P35,T35,X35,AB35)</f>
        <v>16</v>
      </c>
      <c r="K35" s="119"/>
      <c r="L35" s="119"/>
      <c r="M35" s="121">
        <f>SUM(Q35,U35,Y35,AC35)</f>
        <v>15</v>
      </c>
      <c r="N35" s="122">
        <f>SUM(R35+V35+Z35+AD35)</f>
        <v>61</v>
      </c>
      <c r="O35" s="123"/>
      <c r="P35" s="166"/>
      <c r="Q35" s="167"/>
      <c r="R35" s="168"/>
      <c r="S35" s="123"/>
      <c r="T35" s="124"/>
      <c r="U35" s="125"/>
      <c r="V35" s="126"/>
      <c r="W35" s="123"/>
      <c r="X35" s="124"/>
      <c r="Y35" s="125"/>
      <c r="Z35" s="126"/>
      <c r="AA35" s="123">
        <v>8</v>
      </c>
      <c r="AB35" s="124">
        <v>16</v>
      </c>
      <c r="AC35" s="125">
        <v>15</v>
      </c>
      <c r="AD35" s="126">
        <v>61</v>
      </c>
      <c r="AE35" s="164"/>
      <c r="AF35" s="128"/>
      <c r="AG35" s="128"/>
      <c r="AH35" s="129">
        <v>4</v>
      </c>
      <c r="AI35" s="134">
        <v>2</v>
      </c>
      <c r="AJ35" s="135"/>
      <c r="AK35" s="135"/>
      <c r="AL35" s="135">
        <v>4</v>
      </c>
      <c r="AM35" s="135"/>
      <c r="AN35" s="126">
        <v>3</v>
      </c>
    </row>
    <row r="36" spans="1:40" ht="79.5" customHeight="1" thickBot="1">
      <c r="A36" s="113" t="s">
        <v>43</v>
      </c>
      <c r="B36" s="114" t="s">
        <v>73</v>
      </c>
      <c r="C36" s="169" t="s">
        <v>185</v>
      </c>
      <c r="D36" s="116">
        <f>SUM(AE36:AH36)</f>
        <v>4</v>
      </c>
      <c r="E36" s="117">
        <f>SUM(F36,N36)</f>
        <v>100</v>
      </c>
      <c r="F36" s="117">
        <f>SUM(G36,H36,M36)</f>
        <v>39</v>
      </c>
      <c r="G36" s="117">
        <f t="shared" si="22"/>
        <v>8</v>
      </c>
      <c r="H36" s="118">
        <f t="shared" si="22"/>
        <v>16</v>
      </c>
      <c r="I36" s="119"/>
      <c r="J36" s="120">
        <f>SUM(P36,T36,X36,AB36)</f>
        <v>16</v>
      </c>
      <c r="K36" s="119"/>
      <c r="L36" s="119"/>
      <c r="M36" s="121">
        <f>SUM(Q36,U36,Y36,AC36)</f>
        <v>15</v>
      </c>
      <c r="N36" s="122">
        <f>SUM(R36+V36+Z36+AD36)</f>
        <v>61</v>
      </c>
      <c r="O36" s="170"/>
      <c r="P36" s="171"/>
      <c r="Q36" s="172"/>
      <c r="R36" s="173"/>
      <c r="S36" s="170"/>
      <c r="T36" s="171"/>
      <c r="U36" s="172"/>
      <c r="V36" s="173"/>
      <c r="W36" s="170"/>
      <c r="X36" s="171"/>
      <c r="Y36" s="172"/>
      <c r="Z36" s="173"/>
      <c r="AA36" s="123">
        <v>8</v>
      </c>
      <c r="AB36" s="124">
        <v>16</v>
      </c>
      <c r="AC36" s="125">
        <v>15</v>
      </c>
      <c r="AD36" s="126">
        <v>61</v>
      </c>
      <c r="AE36" s="170"/>
      <c r="AF36" s="171"/>
      <c r="AG36" s="171"/>
      <c r="AH36" s="172">
        <v>4</v>
      </c>
      <c r="AI36" s="136">
        <v>2</v>
      </c>
      <c r="AJ36" s="137"/>
      <c r="AK36" s="137"/>
      <c r="AL36" s="137">
        <v>4</v>
      </c>
      <c r="AM36" s="137"/>
      <c r="AN36" s="174">
        <v>3</v>
      </c>
    </row>
    <row r="37" spans="1:40" s="7" customFormat="1" ht="81.75" customHeight="1" thickBot="1">
      <c r="A37" s="96" t="s">
        <v>67</v>
      </c>
      <c r="B37" s="139" t="s">
        <v>178</v>
      </c>
      <c r="C37" s="153"/>
      <c r="D37" s="154">
        <f aca="true" t="shared" si="23" ref="D37:Q37">SUM(D38:D42)</f>
        <v>20</v>
      </c>
      <c r="E37" s="155">
        <f t="shared" si="23"/>
        <v>500</v>
      </c>
      <c r="F37" s="156">
        <f t="shared" si="23"/>
        <v>198</v>
      </c>
      <c r="G37" s="156">
        <f t="shared" si="23"/>
        <v>48</v>
      </c>
      <c r="H37" s="156">
        <f t="shared" si="23"/>
        <v>80</v>
      </c>
      <c r="I37" s="157">
        <f t="shared" si="23"/>
        <v>0</v>
      </c>
      <c r="J37" s="157">
        <f t="shared" si="23"/>
        <v>80</v>
      </c>
      <c r="K37" s="157">
        <f t="shared" si="23"/>
        <v>0</v>
      </c>
      <c r="L37" s="157">
        <f t="shared" si="23"/>
        <v>0</v>
      </c>
      <c r="M37" s="157">
        <f t="shared" si="23"/>
        <v>70</v>
      </c>
      <c r="N37" s="158">
        <f t="shared" si="23"/>
        <v>302</v>
      </c>
      <c r="O37" s="159">
        <f t="shared" si="23"/>
        <v>0</v>
      </c>
      <c r="P37" s="156">
        <f t="shared" si="23"/>
        <v>0</v>
      </c>
      <c r="Q37" s="156">
        <f t="shared" si="23"/>
        <v>0</v>
      </c>
      <c r="R37" s="158">
        <f aca="true" t="shared" si="24" ref="R37:AC37">SUM(R38:R42)</f>
        <v>0</v>
      </c>
      <c r="S37" s="154">
        <f t="shared" si="24"/>
        <v>0</v>
      </c>
      <c r="T37" s="156">
        <f t="shared" si="24"/>
        <v>0</v>
      </c>
      <c r="U37" s="156">
        <f t="shared" si="24"/>
        <v>0</v>
      </c>
      <c r="V37" s="158">
        <f t="shared" si="24"/>
        <v>0</v>
      </c>
      <c r="W37" s="154">
        <f t="shared" si="24"/>
        <v>32</v>
      </c>
      <c r="X37" s="156">
        <f t="shared" si="24"/>
        <v>48</v>
      </c>
      <c r="Y37" s="156">
        <f t="shared" si="24"/>
        <v>40</v>
      </c>
      <c r="Z37" s="158">
        <f t="shared" si="24"/>
        <v>180</v>
      </c>
      <c r="AA37" s="154">
        <f t="shared" si="24"/>
        <v>16</v>
      </c>
      <c r="AB37" s="156">
        <f t="shared" si="24"/>
        <v>32</v>
      </c>
      <c r="AC37" s="156">
        <f t="shared" si="24"/>
        <v>30</v>
      </c>
      <c r="AD37" s="158">
        <f aca="true" t="shared" si="25" ref="AD37:AN37">SUM(AD38:AD42)</f>
        <v>122</v>
      </c>
      <c r="AE37" s="154">
        <f t="shared" si="25"/>
        <v>0</v>
      </c>
      <c r="AF37" s="156">
        <f t="shared" si="25"/>
        <v>0</v>
      </c>
      <c r="AG37" s="156">
        <f t="shared" si="25"/>
        <v>12</v>
      </c>
      <c r="AH37" s="157">
        <f t="shared" si="25"/>
        <v>8</v>
      </c>
      <c r="AI37" s="175">
        <f t="shared" si="25"/>
        <v>11</v>
      </c>
      <c r="AJ37" s="176">
        <f t="shared" si="25"/>
        <v>0</v>
      </c>
      <c r="AK37" s="176">
        <f t="shared" si="25"/>
        <v>0</v>
      </c>
      <c r="AL37" s="176">
        <f t="shared" si="25"/>
        <v>20</v>
      </c>
      <c r="AM37" s="176">
        <f t="shared" si="25"/>
        <v>0</v>
      </c>
      <c r="AN37" s="177">
        <f t="shared" si="25"/>
        <v>15</v>
      </c>
    </row>
    <row r="38" spans="1:40" s="5" customFormat="1" ht="51" customHeight="1">
      <c r="A38" s="143" t="s">
        <v>7</v>
      </c>
      <c r="B38" s="114" t="s">
        <v>74</v>
      </c>
      <c r="C38" s="144" t="s">
        <v>184</v>
      </c>
      <c r="D38" s="116">
        <f>SUM(AE38:AH38)</f>
        <v>4</v>
      </c>
      <c r="E38" s="117">
        <f>SUM(F38,N38)</f>
        <v>100</v>
      </c>
      <c r="F38" s="117">
        <f>SUM(G38,H38,M38)</f>
        <v>39</v>
      </c>
      <c r="G38" s="117">
        <f aca="true" t="shared" si="26" ref="G38:H42">SUM(O38+S38+W38+AA38)</f>
        <v>8</v>
      </c>
      <c r="H38" s="118">
        <f t="shared" si="26"/>
        <v>16</v>
      </c>
      <c r="I38" s="119"/>
      <c r="J38" s="120">
        <f>SUM(P38,T38,X38,AB38)</f>
        <v>16</v>
      </c>
      <c r="K38" s="119"/>
      <c r="L38" s="119"/>
      <c r="M38" s="121">
        <f>SUM(Q38,U38,Y38,AC38)</f>
        <v>15</v>
      </c>
      <c r="N38" s="122">
        <f>SUM(R38+V38+Z38+AD38)</f>
        <v>61</v>
      </c>
      <c r="O38" s="145"/>
      <c r="P38" s="146"/>
      <c r="Q38" s="147"/>
      <c r="R38" s="148"/>
      <c r="S38" s="145"/>
      <c r="T38" s="146"/>
      <c r="U38" s="147"/>
      <c r="V38" s="148"/>
      <c r="W38" s="123">
        <v>8</v>
      </c>
      <c r="X38" s="124">
        <v>16</v>
      </c>
      <c r="Y38" s="125">
        <v>15</v>
      </c>
      <c r="Z38" s="126">
        <v>61</v>
      </c>
      <c r="AA38" s="145"/>
      <c r="AB38" s="146"/>
      <c r="AC38" s="147"/>
      <c r="AD38" s="148"/>
      <c r="AE38" s="149"/>
      <c r="AF38" s="150"/>
      <c r="AG38" s="150">
        <v>4</v>
      </c>
      <c r="AH38" s="151"/>
      <c r="AI38" s="130">
        <v>2</v>
      </c>
      <c r="AJ38" s="131"/>
      <c r="AK38" s="131"/>
      <c r="AL38" s="131">
        <v>4</v>
      </c>
      <c r="AM38" s="131"/>
      <c r="AN38" s="152">
        <v>3</v>
      </c>
    </row>
    <row r="39" spans="1:40" s="5" customFormat="1" ht="43.5" customHeight="1">
      <c r="A39" s="163" t="s">
        <v>6</v>
      </c>
      <c r="B39" s="114" t="s">
        <v>75</v>
      </c>
      <c r="C39" s="115" t="s">
        <v>181</v>
      </c>
      <c r="D39" s="116">
        <f>SUM(AE39:AH39)</f>
        <v>4</v>
      </c>
      <c r="E39" s="117">
        <f>SUM(F39,N39)</f>
        <v>100</v>
      </c>
      <c r="F39" s="117">
        <f>SUM(G39,H39,M39)</f>
        <v>42</v>
      </c>
      <c r="G39" s="117">
        <f t="shared" si="26"/>
        <v>16</v>
      </c>
      <c r="H39" s="118">
        <f t="shared" si="26"/>
        <v>16</v>
      </c>
      <c r="I39" s="119"/>
      <c r="J39" s="120">
        <f>SUM(P39,T39,X39,AB39)</f>
        <v>16</v>
      </c>
      <c r="K39" s="119"/>
      <c r="L39" s="119"/>
      <c r="M39" s="121">
        <f>SUM(Q39,U39,Y39,AC39)</f>
        <v>10</v>
      </c>
      <c r="N39" s="122">
        <f>SUM(R39+V39+Z39+AD39)</f>
        <v>58</v>
      </c>
      <c r="O39" s="123"/>
      <c r="P39" s="166"/>
      <c r="Q39" s="167"/>
      <c r="R39" s="168"/>
      <c r="S39" s="123"/>
      <c r="T39" s="124"/>
      <c r="U39" s="125"/>
      <c r="V39" s="126"/>
      <c r="W39" s="123">
        <v>16</v>
      </c>
      <c r="X39" s="124">
        <v>16</v>
      </c>
      <c r="Y39" s="125">
        <v>10</v>
      </c>
      <c r="Z39" s="126">
        <v>58</v>
      </c>
      <c r="AA39" s="123"/>
      <c r="AB39" s="124"/>
      <c r="AC39" s="125"/>
      <c r="AD39" s="126"/>
      <c r="AE39" s="164"/>
      <c r="AF39" s="128"/>
      <c r="AG39" s="128">
        <v>4</v>
      </c>
      <c r="AH39" s="129"/>
      <c r="AI39" s="134">
        <v>3</v>
      </c>
      <c r="AJ39" s="165"/>
      <c r="AK39" s="165"/>
      <c r="AL39" s="165">
        <v>4</v>
      </c>
      <c r="AM39" s="135"/>
      <c r="AN39" s="126">
        <v>3</v>
      </c>
    </row>
    <row r="40" spans="1:40" s="5" customFormat="1" ht="47.25" customHeight="1">
      <c r="A40" s="163" t="s">
        <v>5</v>
      </c>
      <c r="B40" s="114" t="s">
        <v>76</v>
      </c>
      <c r="C40" s="115" t="s">
        <v>184</v>
      </c>
      <c r="D40" s="116">
        <f>SUM(AE40:AH40)</f>
        <v>4</v>
      </c>
      <c r="E40" s="117">
        <f>SUM(F40,N40)</f>
        <v>100</v>
      </c>
      <c r="F40" s="117">
        <f>SUM(G40,H40,M40)</f>
        <v>39</v>
      </c>
      <c r="G40" s="117">
        <f t="shared" si="26"/>
        <v>8</v>
      </c>
      <c r="H40" s="118">
        <f t="shared" si="26"/>
        <v>16</v>
      </c>
      <c r="I40" s="119"/>
      <c r="J40" s="120">
        <f>SUM(P40,T40,X40,AB40)</f>
        <v>16</v>
      </c>
      <c r="K40" s="119"/>
      <c r="L40" s="119"/>
      <c r="M40" s="121">
        <f>SUM(Q40,U40,Y40,AC40)</f>
        <v>15</v>
      </c>
      <c r="N40" s="122">
        <f>SUM(R40+V40+Z40+AD40)</f>
        <v>61</v>
      </c>
      <c r="O40" s="123"/>
      <c r="P40" s="166"/>
      <c r="Q40" s="167"/>
      <c r="R40" s="168"/>
      <c r="S40" s="123"/>
      <c r="T40" s="124"/>
      <c r="U40" s="125"/>
      <c r="V40" s="126"/>
      <c r="W40" s="123">
        <v>8</v>
      </c>
      <c r="X40" s="124">
        <v>16</v>
      </c>
      <c r="Y40" s="125">
        <v>15</v>
      </c>
      <c r="Z40" s="126">
        <v>61</v>
      </c>
      <c r="AA40" s="123"/>
      <c r="AB40" s="124"/>
      <c r="AC40" s="125"/>
      <c r="AD40" s="126"/>
      <c r="AE40" s="164"/>
      <c r="AF40" s="128"/>
      <c r="AG40" s="128">
        <v>4</v>
      </c>
      <c r="AH40" s="129"/>
      <c r="AI40" s="134">
        <v>2</v>
      </c>
      <c r="AJ40" s="165"/>
      <c r="AK40" s="165"/>
      <c r="AL40" s="165">
        <v>4</v>
      </c>
      <c r="AM40" s="135"/>
      <c r="AN40" s="126">
        <v>3</v>
      </c>
    </row>
    <row r="41" spans="1:40" s="5" customFormat="1" ht="51" customHeight="1">
      <c r="A41" s="163" t="s">
        <v>4</v>
      </c>
      <c r="B41" s="114" t="s">
        <v>88</v>
      </c>
      <c r="C41" s="115" t="s">
        <v>185</v>
      </c>
      <c r="D41" s="116">
        <f>SUM(AE41:AH41)</f>
        <v>4</v>
      </c>
      <c r="E41" s="117">
        <f>SUM(F41,N41)</f>
        <v>100</v>
      </c>
      <c r="F41" s="117">
        <f>SUM(G41,H41,M41)</f>
        <v>39</v>
      </c>
      <c r="G41" s="117">
        <f t="shared" si="26"/>
        <v>8</v>
      </c>
      <c r="H41" s="118">
        <f t="shared" si="26"/>
        <v>16</v>
      </c>
      <c r="I41" s="119"/>
      <c r="J41" s="120">
        <f>SUM(P41,T41,X41,AB41)</f>
        <v>16</v>
      </c>
      <c r="K41" s="119"/>
      <c r="L41" s="119"/>
      <c r="M41" s="121">
        <f>SUM(Q41,U41,Y41,AC41)</f>
        <v>15</v>
      </c>
      <c r="N41" s="122">
        <f>SUM(R41+V41+Z41+AD41)</f>
        <v>61</v>
      </c>
      <c r="O41" s="123"/>
      <c r="P41" s="166"/>
      <c r="Q41" s="167"/>
      <c r="R41" s="168"/>
      <c r="S41" s="123"/>
      <c r="T41" s="124"/>
      <c r="U41" s="125"/>
      <c r="V41" s="126"/>
      <c r="W41" s="123"/>
      <c r="X41" s="124"/>
      <c r="Y41" s="125"/>
      <c r="Z41" s="126"/>
      <c r="AA41" s="123">
        <v>8</v>
      </c>
      <c r="AB41" s="124">
        <v>16</v>
      </c>
      <c r="AC41" s="125">
        <v>15</v>
      </c>
      <c r="AD41" s="126">
        <v>61</v>
      </c>
      <c r="AE41" s="164"/>
      <c r="AF41" s="128"/>
      <c r="AG41" s="128"/>
      <c r="AH41" s="129">
        <v>4</v>
      </c>
      <c r="AI41" s="134">
        <v>2</v>
      </c>
      <c r="AJ41" s="135"/>
      <c r="AK41" s="135"/>
      <c r="AL41" s="135">
        <v>4</v>
      </c>
      <c r="AM41" s="135"/>
      <c r="AN41" s="126">
        <v>3</v>
      </c>
    </row>
    <row r="42" spans="1:40" ht="54" customHeight="1" thickBot="1">
      <c r="A42" s="113" t="s">
        <v>43</v>
      </c>
      <c r="B42" s="114" t="s">
        <v>77</v>
      </c>
      <c r="C42" s="169" t="s">
        <v>185</v>
      </c>
      <c r="D42" s="116">
        <f>SUM(AE42:AH42)</f>
        <v>4</v>
      </c>
      <c r="E42" s="117">
        <f>SUM(F42,N42)</f>
        <v>100</v>
      </c>
      <c r="F42" s="117">
        <f>SUM(G42,H42,M42)</f>
        <v>39</v>
      </c>
      <c r="G42" s="117">
        <f t="shared" si="26"/>
        <v>8</v>
      </c>
      <c r="H42" s="118">
        <f t="shared" si="26"/>
        <v>16</v>
      </c>
      <c r="I42" s="119"/>
      <c r="J42" s="120">
        <f>SUM(P42,T42,X42,AB42)</f>
        <v>16</v>
      </c>
      <c r="K42" s="119"/>
      <c r="L42" s="119"/>
      <c r="M42" s="121">
        <f>SUM(Q42,U42,Y42,AC42)</f>
        <v>15</v>
      </c>
      <c r="N42" s="122">
        <f>SUM(R42+V42+Z42+AD42)</f>
        <v>61</v>
      </c>
      <c r="O42" s="170"/>
      <c r="P42" s="171"/>
      <c r="Q42" s="172"/>
      <c r="R42" s="173"/>
      <c r="S42" s="170"/>
      <c r="T42" s="171"/>
      <c r="U42" s="172"/>
      <c r="V42" s="173"/>
      <c r="W42" s="170"/>
      <c r="X42" s="171"/>
      <c r="Y42" s="172"/>
      <c r="Z42" s="173"/>
      <c r="AA42" s="123">
        <v>8</v>
      </c>
      <c r="AB42" s="124">
        <v>16</v>
      </c>
      <c r="AC42" s="125">
        <v>15</v>
      </c>
      <c r="AD42" s="126">
        <v>61</v>
      </c>
      <c r="AE42" s="170"/>
      <c r="AF42" s="171"/>
      <c r="AG42" s="171"/>
      <c r="AH42" s="172">
        <v>4</v>
      </c>
      <c r="AI42" s="136">
        <v>2</v>
      </c>
      <c r="AJ42" s="137"/>
      <c r="AK42" s="137"/>
      <c r="AL42" s="137">
        <v>4</v>
      </c>
      <c r="AM42" s="137"/>
      <c r="AN42" s="174">
        <v>3</v>
      </c>
    </row>
    <row r="43" spans="1:40" s="7" customFormat="1" ht="60" customHeight="1" thickBot="1">
      <c r="A43" s="222" t="s">
        <v>42</v>
      </c>
      <c r="B43" s="178" t="s">
        <v>40</v>
      </c>
      <c r="C43" s="179"/>
      <c r="D43" s="154">
        <f>SUM(D44:D45)</f>
        <v>12</v>
      </c>
      <c r="E43" s="156">
        <f aca="true" t="shared" si="27" ref="E43:AN43">SUM(E44:E45)</f>
        <v>360</v>
      </c>
      <c r="F43" s="156">
        <f t="shared" si="27"/>
        <v>0</v>
      </c>
      <c r="G43" s="156">
        <f t="shared" si="27"/>
        <v>0</v>
      </c>
      <c r="H43" s="156">
        <f t="shared" si="27"/>
        <v>0</v>
      </c>
      <c r="I43" s="157">
        <f t="shared" si="27"/>
        <v>0</v>
      </c>
      <c r="J43" s="157">
        <f t="shared" si="27"/>
        <v>0</v>
      </c>
      <c r="K43" s="157">
        <f t="shared" si="27"/>
        <v>0</v>
      </c>
      <c r="L43" s="157">
        <f t="shared" si="27"/>
        <v>0</v>
      </c>
      <c r="M43" s="157">
        <f t="shared" si="27"/>
        <v>0</v>
      </c>
      <c r="N43" s="158">
        <f t="shared" si="27"/>
        <v>360</v>
      </c>
      <c r="O43" s="180">
        <f t="shared" si="27"/>
        <v>0</v>
      </c>
      <c r="P43" s="181">
        <f t="shared" si="27"/>
        <v>0</v>
      </c>
      <c r="Q43" s="181">
        <f t="shared" si="27"/>
        <v>0</v>
      </c>
      <c r="R43" s="181">
        <f t="shared" si="27"/>
        <v>0</v>
      </c>
      <c r="S43" s="181">
        <f t="shared" si="27"/>
        <v>0</v>
      </c>
      <c r="T43" s="181">
        <f t="shared" si="27"/>
        <v>0</v>
      </c>
      <c r="U43" s="181">
        <f t="shared" si="27"/>
        <v>0</v>
      </c>
      <c r="V43" s="181">
        <f t="shared" si="27"/>
        <v>120</v>
      </c>
      <c r="W43" s="181">
        <f t="shared" si="27"/>
        <v>0</v>
      </c>
      <c r="X43" s="181">
        <f t="shared" si="27"/>
        <v>0</v>
      </c>
      <c r="Y43" s="181">
        <f t="shared" si="27"/>
        <v>0</v>
      </c>
      <c r="Z43" s="181">
        <f t="shared" si="27"/>
        <v>0</v>
      </c>
      <c r="AA43" s="181">
        <f t="shared" si="27"/>
        <v>0</v>
      </c>
      <c r="AB43" s="181">
        <f t="shared" si="27"/>
        <v>0</v>
      </c>
      <c r="AC43" s="181">
        <f t="shared" si="27"/>
        <v>0</v>
      </c>
      <c r="AD43" s="183">
        <f t="shared" si="27"/>
        <v>240</v>
      </c>
      <c r="AE43" s="184">
        <f t="shared" si="27"/>
        <v>0</v>
      </c>
      <c r="AF43" s="181">
        <f t="shared" si="27"/>
        <v>4</v>
      </c>
      <c r="AG43" s="181">
        <f t="shared" si="27"/>
        <v>0</v>
      </c>
      <c r="AH43" s="182">
        <f t="shared" si="27"/>
        <v>8</v>
      </c>
      <c r="AI43" s="184">
        <f t="shared" si="27"/>
        <v>0</v>
      </c>
      <c r="AJ43" s="185">
        <f t="shared" si="27"/>
        <v>0</v>
      </c>
      <c r="AK43" s="185">
        <f t="shared" si="27"/>
        <v>12</v>
      </c>
      <c r="AL43" s="185">
        <f t="shared" si="27"/>
        <v>8</v>
      </c>
      <c r="AM43" s="185">
        <f t="shared" si="27"/>
        <v>0</v>
      </c>
      <c r="AN43" s="186">
        <f t="shared" si="27"/>
        <v>12</v>
      </c>
    </row>
    <row r="44" spans="1:40" s="5" customFormat="1" ht="50.25" customHeight="1">
      <c r="A44" s="187" t="s">
        <v>7</v>
      </c>
      <c r="B44" s="188" t="s">
        <v>187</v>
      </c>
      <c r="C44" s="189" t="s">
        <v>183</v>
      </c>
      <c r="D44" s="190">
        <f>SUM(AE44:AH44)</f>
        <v>4</v>
      </c>
      <c r="E44" s="117">
        <f>SUM(F44,N44)</f>
        <v>120</v>
      </c>
      <c r="F44" s="117">
        <f>SUM(G44,H44,M44)</f>
        <v>0</v>
      </c>
      <c r="G44" s="117">
        <f>SUM(O44+S44+W44+AA44)</f>
        <v>0</v>
      </c>
      <c r="H44" s="118">
        <f>SUM(P44+T44+X44+AB44)</f>
        <v>0</v>
      </c>
      <c r="I44" s="119"/>
      <c r="J44" s="119"/>
      <c r="K44" s="119"/>
      <c r="L44" s="119"/>
      <c r="M44" s="121">
        <f>SUM(Q44,U44,Y44,AC44)</f>
        <v>0</v>
      </c>
      <c r="N44" s="191">
        <f>SUM(R44+V44+Z44+AD44)</f>
        <v>120</v>
      </c>
      <c r="O44" s="192"/>
      <c r="P44" s="132"/>
      <c r="Q44" s="193"/>
      <c r="R44" s="193"/>
      <c r="S44" s="192"/>
      <c r="T44" s="132"/>
      <c r="U44" s="193"/>
      <c r="V44" s="152">
        <v>120</v>
      </c>
      <c r="W44" s="194"/>
      <c r="X44" s="132"/>
      <c r="Y44" s="193"/>
      <c r="Z44" s="193"/>
      <c r="AA44" s="192"/>
      <c r="AB44" s="132"/>
      <c r="AC44" s="193"/>
      <c r="AD44" s="152"/>
      <c r="AE44" s="195"/>
      <c r="AF44" s="196">
        <v>4</v>
      </c>
      <c r="AG44" s="196"/>
      <c r="AH44" s="197"/>
      <c r="AI44" s="194"/>
      <c r="AJ44" s="132"/>
      <c r="AK44" s="132">
        <v>4</v>
      </c>
      <c r="AL44" s="132"/>
      <c r="AM44" s="132"/>
      <c r="AN44" s="152">
        <v>4</v>
      </c>
    </row>
    <row r="45" spans="1:40" s="5" customFormat="1" ht="78.75" customHeight="1" thickBot="1">
      <c r="A45" s="198" t="s">
        <v>6</v>
      </c>
      <c r="B45" s="199" t="s">
        <v>186</v>
      </c>
      <c r="C45" s="200" t="s">
        <v>185</v>
      </c>
      <c r="D45" s="190">
        <f>SUM(AE45:AH45)</f>
        <v>8</v>
      </c>
      <c r="E45" s="117">
        <f>SUM(F45,N45)</f>
        <v>240</v>
      </c>
      <c r="F45" s="117">
        <f>SUM(G45,H45,M45)</f>
        <v>0</v>
      </c>
      <c r="G45" s="117">
        <f>SUM(O45+S45+W45+AA45)</f>
        <v>0</v>
      </c>
      <c r="H45" s="118">
        <f>SUM(P45+T45+X45+AB45)</f>
        <v>0</v>
      </c>
      <c r="I45" s="119"/>
      <c r="J45" s="119"/>
      <c r="K45" s="119"/>
      <c r="L45" s="119"/>
      <c r="M45" s="121">
        <f>SUM(Q45,U45,Y45,AC45)</f>
        <v>0</v>
      </c>
      <c r="N45" s="191">
        <f>SUM(R45+V45+Z45+AD45)</f>
        <v>240</v>
      </c>
      <c r="O45" s="201"/>
      <c r="P45" s="202"/>
      <c r="Q45" s="203"/>
      <c r="R45" s="203"/>
      <c r="S45" s="201"/>
      <c r="T45" s="202"/>
      <c r="U45" s="203"/>
      <c r="V45" s="138"/>
      <c r="W45" s="204"/>
      <c r="X45" s="202"/>
      <c r="Y45" s="203"/>
      <c r="Z45" s="203"/>
      <c r="AA45" s="201"/>
      <c r="AB45" s="202"/>
      <c r="AC45" s="203"/>
      <c r="AD45" s="138">
        <v>240</v>
      </c>
      <c r="AE45" s="205"/>
      <c r="AF45" s="206"/>
      <c r="AG45" s="206"/>
      <c r="AH45" s="207">
        <v>8</v>
      </c>
      <c r="AI45" s="204"/>
      <c r="AJ45" s="202"/>
      <c r="AK45" s="202">
        <v>8</v>
      </c>
      <c r="AL45" s="202">
        <v>8</v>
      </c>
      <c r="AM45" s="202"/>
      <c r="AN45" s="138">
        <v>8</v>
      </c>
    </row>
    <row r="46" spans="1:40" s="5" customFormat="1" ht="60" customHeight="1">
      <c r="A46" s="259" t="s">
        <v>39</v>
      </c>
      <c r="B46" s="260"/>
      <c r="C46" s="260"/>
      <c r="D46" s="263">
        <f aca="true" t="shared" si="28" ref="D46:AN46">SUM(D8+D12+D19+D31+D43)</f>
        <v>120</v>
      </c>
      <c r="E46" s="239">
        <f t="shared" si="28"/>
        <v>3060</v>
      </c>
      <c r="F46" s="239">
        <f t="shared" si="28"/>
        <v>957</v>
      </c>
      <c r="G46" s="239">
        <f t="shared" si="28"/>
        <v>215</v>
      </c>
      <c r="H46" s="239">
        <f t="shared" si="28"/>
        <v>432</v>
      </c>
      <c r="I46" s="239">
        <f t="shared" si="28"/>
        <v>48</v>
      </c>
      <c r="J46" s="239">
        <f t="shared" si="28"/>
        <v>320</v>
      </c>
      <c r="K46" s="239">
        <f t="shared" si="28"/>
        <v>64</v>
      </c>
      <c r="L46" s="239">
        <f t="shared" si="28"/>
        <v>0</v>
      </c>
      <c r="M46" s="239">
        <f t="shared" si="28"/>
        <v>310</v>
      </c>
      <c r="N46" s="240">
        <f t="shared" si="28"/>
        <v>2103</v>
      </c>
      <c r="O46" s="90">
        <f t="shared" si="28"/>
        <v>47</v>
      </c>
      <c r="P46" s="221">
        <f t="shared" si="28"/>
        <v>104</v>
      </c>
      <c r="Q46" s="221">
        <f t="shared" si="28"/>
        <v>90</v>
      </c>
      <c r="R46" s="91">
        <f t="shared" si="28"/>
        <v>509</v>
      </c>
      <c r="S46" s="90">
        <f t="shared" si="28"/>
        <v>72</v>
      </c>
      <c r="T46" s="221">
        <f t="shared" si="28"/>
        <v>144</v>
      </c>
      <c r="U46" s="221">
        <f t="shared" si="28"/>
        <v>75</v>
      </c>
      <c r="V46" s="91">
        <f t="shared" si="28"/>
        <v>479</v>
      </c>
      <c r="W46" s="90">
        <f t="shared" si="28"/>
        <v>80</v>
      </c>
      <c r="X46" s="221">
        <f t="shared" si="28"/>
        <v>120</v>
      </c>
      <c r="Y46" s="221">
        <f t="shared" si="28"/>
        <v>90</v>
      </c>
      <c r="Z46" s="91">
        <f t="shared" si="28"/>
        <v>460</v>
      </c>
      <c r="AA46" s="90">
        <f t="shared" si="28"/>
        <v>16</v>
      </c>
      <c r="AB46" s="221">
        <f t="shared" si="28"/>
        <v>64</v>
      </c>
      <c r="AC46" s="221">
        <f t="shared" si="28"/>
        <v>55</v>
      </c>
      <c r="AD46" s="91">
        <f t="shared" si="28"/>
        <v>655</v>
      </c>
      <c r="AE46" s="90">
        <f t="shared" si="28"/>
        <v>30</v>
      </c>
      <c r="AF46" s="221">
        <f t="shared" si="28"/>
        <v>30</v>
      </c>
      <c r="AG46" s="221">
        <f t="shared" si="28"/>
        <v>30</v>
      </c>
      <c r="AH46" s="91">
        <f t="shared" si="28"/>
        <v>30</v>
      </c>
      <c r="AI46" s="231">
        <f t="shared" si="28"/>
        <v>47</v>
      </c>
      <c r="AJ46" s="233">
        <f t="shared" si="28"/>
        <v>9</v>
      </c>
      <c r="AK46" s="230">
        <f t="shared" si="28"/>
        <v>12</v>
      </c>
      <c r="AL46" s="230">
        <f t="shared" si="28"/>
        <v>55</v>
      </c>
      <c r="AM46" s="230">
        <f t="shared" si="28"/>
        <v>9</v>
      </c>
      <c r="AN46" s="223">
        <f t="shared" si="28"/>
        <v>89</v>
      </c>
    </row>
    <row r="47" spans="1:40" s="5" customFormat="1" ht="60" customHeight="1" thickBot="1">
      <c r="A47" s="261"/>
      <c r="B47" s="262"/>
      <c r="C47" s="262"/>
      <c r="D47" s="264"/>
      <c r="E47" s="234"/>
      <c r="F47" s="234"/>
      <c r="G47" s="234"/>
      <c r="H47" s="234"/>
      <c r="I47" s="245"/>
      <c r="J47" s="245"/>
      <c r="K47" s="245"/>
      <c r="L47" s="245"/>
      <c r="M47" s="245"/>
      <c r="N47" s="241"/>
      <c r="O47" s="225">
        <f>SUM(O46:R46)</f>
        <v>750</v>
      </c>
      <c r="P47" s="226"/>
      <c r="Q47" s="227"/>
      <c r="R47" s="224"/>
      <c r="S47" s="225">
        <f>SUM(S46:V46)</f>
        <v>770</v>
      </c>
      <c r="T47" s="226"/>
      <c r="U47" s="227"/>
      <c r="V47" s="224"/>
      <c r="W47" s="225">
        <f>SUM(W46:Z46)</f>
        <v>750</v>
      </c>
      <c r="X47" s="226"/>
      <c r="Y47" s="227"/>
      <c r="Z47" s="224"/>
      <c r="AA47" s="225">
        <f>SUM(AA46:AD46)</f>
        <v>790</v>
      </c>
      <c r="AB47" s="226"/>
      <c r="AC47" s="227"/>
      <c r="AD47" s="224"/>
      <c r="AE47" s="225">
        <f>SUM(AE46:AH46)</f>
        <v>120</v>
      </c>
      <c r="AF47" s="228"/>
      <c r="AG47" s="228"/>
      <c r="AH47" s="229"/>
      <c r="AI47" s="232"/>
      <c r="AJ47" s="234"/>
      <c r="AK47" s="226"/>
      <c r="AL47" s="226"/>
      <c r="AM47" s="226"/>
      <c r="AN47" s="224"/>
    </row>
    <row r="48" spans="1:40" s="1" customFormat="1" ht="35.25">
      <c r="A48" s="9"/>
      <c r="B48" s="57"/>
      <c r="C48" s="57"/>
      <c r="D48" s="10"/>
      <c r="E48" s="237"/>
      <c r="F48" s="238"/>
      <c r="G48" s="238"/>
      <c r="H48" s="57"/>
      <c r="I48" s="59"/>
      <c r="J48" s="60"/>
      <c r="K48" s="59"/>
      <c r="L48" s="59"/>
      <c r="M48" s="59"/>
      <c r="N48" s="57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11"/>
      <c r="AF48" s="11"/>
      <c r="AG48" s="11"/>
      <c r="AH48" s="11"/>
      <c r="AI48" s="12"/>
      <c r="AJ48" s="12"/>
      <c r="AK48" s="12"/>
      <c r="AL48" s="12"/>
      <c r="AM48" s="53"/>
      <c r="AN48" s="53"/>
    </row>
    <row r="49" spans="1:40" s="22" customFormat="1" ht="35.25">
      <c r="A49" s="13"/>
      <c r="B49" s="14"/>
      <c r="C49" s="15"/>
      <c r="D49" s="44"/>
      <c r="E49" s="47"/>
      <c r="F49" s="47"/>
      <c r="G49" s="47"/>
      <c r="H49" s="48"/>
      <c r="I49" s="48"/>
      <c r="J49" s="48"/>
      <c r="K49" s="48"/>
      <c r="L49" s="48"/>
      <c r="M49" s="48"/>
      <c r="N49" s="47"/>
      <c r="O49" s="18"/>
      <c r="P49" s="18"/>
      <c r="Q49" s="18"/>
      <c r="R49" s="19"/>
      <c r="S49" s="20"/>
      <c r="T49" s="20"/>
      <c r="U49" s="20"/>
      <c r="V49" s="20"/>
      <c r="W49" s="20"/>
      <c r="X49" s="20"/>
      <c r="Y49" s="20"/>
      <c r="Z49" s="9"/>
      <c r="AA49" s="9"/>
      <c r="AB49" s="9"/>
      <c r="AC49" s="9"/>
      <c r="AD49" s="9"/>
      <c r="AE49" s="13"/>
      <c r="AF49" s="13"/>
      <c r="AG49" s="13"/>
      <c r="AH49" s="13"/>
      <c r="AI49" s="21"/>
      <c r="AJ49" s="21"/>
      <c r="AK49" s="21"/>
      <c r="AL49" s="21"/>
      <c r="AM49" s="54"/>
      <c r="AN49" s="54"/>
    </row>
    <row r="50" spans="1:40" s="22" customFormat="1" ht="35.25">
      <c r="A50" s="13"/>
      <c r="B50" s="14"/>
      <c r="C50" s="15"/>
      <c r="D50" s="44"/>
      <c r="E50" s="47"/>
      <c r="F50" s="49"/>
      <c r="G50" s="50"/>
      <c r="H50" s="50"/>
      <c r="I50" s="50"/>
      <c r="J50" s="52"/>
      <c r="K50" s="50"/>
      <c r="L50" s="50"/>
      <c r="M50" s="50"/>
      <c r="N50" s="45"/>
      <c r="O50" s="25"/>
      <c r="P50" s="25"/>
      <c r="Q50" s="25"/>
      <c r="R50" s="25"/>
      <c r="S50" s="25"/>
      <c r="T50" s="25"/>
      <c r="U50" s="25"/>
      <c r="V50" s="19"/>
      <c r="W50" s="20"/>
      <c r="X50" s="20"/>
      <c r="Y50" s="20"/>
      <c r="Z50" s="9"/>
      <c r="AA50" s="9"/>
      <c r="AB50" s="9"/>
      <c r="AC50" s="9"/>
      <c r="AD50" s="9"/>
      <c r="AE50" s="13"/>
      <c r="AF50" s="13"/>
      <c r="AG50" s="13"/>
      <c r="AH50" s="13"/>
      <c r="AI50" s="21"/>
      <c r="AJ50" s="21"/>
      <c r="AK50" s="21"/>
      <c r="AL50" s="21"/>
      <c r="AM50" s="54"/>
      <c r="AN50" s="54"/>
    </row>
    <row r="51" spans="1:40" s="22" customFormat="1" ht="35.25">
      <c r="A51" s="13"/>
      <c r="B51" s="14"/>
      <c r="C51" s="15"/>
      <c r="D51" s="44"/>
      <c r="E51" s="47"/>
      <c r="F51" s="51"/>
      <c r="G51" s="50"/>
      <c r="H51" s="50"/>
      <c r="I51" s="50"/>
      <c r="J51" s="50"/>
      <c r="K51" s="50"/>
      <c r="L51" s="50"/>
      <c r="M51" s="50"/>
      <c r="N51" s="45"/>
      <c r="O51" s="25"/>
      <c r="P51" s="25"/>
      <c r="Q51" s="25"/>
      <c r="R51" s="25"/>
      <c r="S51" s="25"/>
      <c r="T51" s="25"/>
      <c r="U51" s="25"/>
      <c r="V51" s="19"/>
      <c r="W51" s="20"/>
      <c r="X51" s="20"/>
      <c r="Y51" s="20"/>
      <c r="Z51" s="9"/>
      <c r="AA51" s="9"/>
      <c r="AB51" s="9"/>
      <c r="AC51" s="9"/>
      <c r="AD51" s="9"/>
      <c r="AE51" s="13"/>
      <c r="AF51" s="13"/>
      <c r="AG51" s="13"/>
      <c r="AH51" s="13"/>
      <c r="AI51" s="21"/>
      <c r="AJ51" s="21"/>
      <c r="AK51" s="21"/>
      <c r="AL51" s="21"/>
      <c r="AM51" s="54"/>
      <c r="AN51" s="54"/>
    </row>
    <row r="52" spans="1:40" s="22" customFormat="1" ht="35.25">
      <c r="A52" s="13"/>
      <c r="B52" s="14"/>
      <c r="C52" s="27"/>
      <c r="D52" s="46"/>
      <c r="E52" s="47"/>
      <c r="F52" s="49"/>
      <c r="G52" s="52"/>
      <c r="H52" s="50"/>
      <c r="I52" s="50"/>
      <c r="J52" s="50"/>
      <c r="K52" s="50"/>
      <c r="L52" s="50"/>
      <c r="M52" s="50"/>
      <c r="N52" s="45"/>
      <c r="O52" s="25"/>
      <c r="P52" s="25"/>
      <c r="Q52" s="25"/>
      <c r="R52" s="25"/>
      <c r="S52" s="26"/>
      <c r="T52" s="25"/>
      <c r="U52" s="25"/>
      <c r="V52" s="19"/>
      <c r="W52" s="20"/>
      <c r="X52" s="20"/>
      <c r="Y52" s="20"/>
      <c r="Z52" s="9"/>
      <c r="AA52" s="9"/>
      <c r="AB52" s="9"/>
      <c r="AC52" s="9"/>
      <c r="AD52" s="9"/>
      <c r="AE52" s="13"/>
      <c r="AF52" s="13"/>
      <c r="AG52" s="13"/>
      <c r="AH52" s="13"/>
      <c r="AI52" s="21"/>
      <c r="AJ52" s="21"/>
      <c r="AK52" s="21"/>
      <c r="AL52" s="21"/>
      <c r="AM52" s="54"/>
      <c r="AN52" s="54"/>
    </row>
    <row r="53" spans="1:40" s="22" customFormat="1" ht="35.25">
      <c r="A53" s="13"/>
      <c r="B53" s="14"/>
      <c r="C53" s="28"/>
      <c r="D53" s="16"/>
      <c r="E53" s="17"/>
      <c r="F53" s="23"/>
      <c r="G53" s="24"/>
      <c r="H53" s="24"/>
      <c r="I53" s="24"/>
      <c r="J53" s="24"/>
      <c r="K53" s="24"/>
      <c r="L53" s="24"/>
      <c r="M53" s="24"/>
      <c r="N53" s="25"/>
      <c r="O53" s="25"/>
      <c r="P53" s="25"/>
      <c r="Q53" s="25"/>
      <c r="R53" s="25"/>
      <c r="S53" s="25"/>
      <c r="T53" s="25"/>
      <c r="U53" s="25"/>
      <c r="V53" s="19"/>
      <c r="W53" s="20"/>
      <c r="X53" s="20"/>
      <c r="Y53" s="20"/>
      <c r="Z53" s="9"/>
      <c r="AA53" s="9"/>
      <c r="AB53" s="9"/>
      <c r="AC53" s="9"/>
      <c r="AD53" s="9"/>
      <c r="AE53" s="13"/>
      <c r="AF53" s="13"/>
      <c r="AG53" s="13"/>
      <c r="AH53" s="13"/>
      <c r="AI53" s="21"/>
      <c r="AJ53" s="21"/>
      <c r="AK53" s="21"/>
      <c r="AL53" s="21"/>
      <c r="AM53" s="54"/>
      <c r="AN53" s="54"/>
    </row>
    <row r="54" spans="1:40" s="34" customFormat="1" ht="35.25">
      <c r="A54" s="29"/>
      <c r="B54" s="30"/>
      <c r="C54" s="28"/>
      <c r="D54" s="1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29"/>
      <c r="AF54" s="29"/>
      <c r="AG54" s="29"/>
      <c r="AH54" s="29"/>
      <c r="AI54" s="33"/>
      <c r="AJ54" s="33"/>
      <c r="AK54" s="33"/>
      <c r="AL54" s="33"/>
      <c r="AM54" s="55"/>
      <c r="AN54" s="55"/>
    </row>
    <row r="55" spans="1:40" s="34" customFormat="1" ht="35.25">
      <c r="A55" s="29"/>
      <c r="B55" s="29"/>
      <c r="C55" s="35"/>
      <c r="D55" s="3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29"/>
      <c r="AF55" s="29"/>
      <c r="AG55" s="29"/>
      <c r="AH55" s="29"/>
      <c r="AI55" s="33"/>
      <c r="AJ55" s="33"/>
      <c r="AK55" s="33"/>
      <c r="AL55" s="33"/>
      <c r="AM55" s="55"/>
      <c r="AN55" s="55"/>
    </row>
    <row r="56" spans="1:40" s="34" customFormat="1" ht="35.25">
      <c r="A56" s="29"/>
      <c r="B56" s="29"/>
      <c r="C56" s="35"/>
      <c r="D56" s="3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29"/>
      <c r="AF56" s="29"/>
      <c r="AG56" s="29"/>
      <c r="AH56" s="29"/>
      <c r="AI56" s="33"/>
      <c r="AJ56" s="33"/>
      <c r="AK56" s="33"/>
      <c r="AL56" s="33"/>
      <c r="AM56" s="55"/>
      <c r="AN56" s="55"/>
    </row>
    <row r="57" spans="1:40" s="34" customFormat="1" ht="35.25">
      <c r="A57" s="29"/>
      <c r="B57" s="29"/>
      <c r="C57" s="35"/>
      <c r="D57" s="3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29"/>
      <c r="AF57" s="29"/>
      <c r="AG57" s="29"/>
      <c r="AH57" s="29"/>
      <c r="AI57" s="33"/>
      <c r="AJ57" s="33"/>
      <c r="AK57" s="33"/>
      <c r="AL57" s="33"/>
      <c r="AM57" s="55"/>
      <c r="AN57" s="55"/>
    </row>
    <row r="58" spans="1:40" s="34" customFormat="1" ht="35.25">
      <c r="A58" s="29"/>
      <c r="B58" s="29"/>
      <c r="C58" s="35"/>
      <c r="D58" s="36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29"/>
      <c r="AF58" s="29"/>
      <c r="AG58" s="29"/>
      <c r="AH58" s="29"/>
      <c r="AI58" s="33"/>
      <c r="AJ58" s="33"/>
      <c r="AK58" s="33"/>
      <c r="AL58" s="33"/>
      <c r="AM58" s="55"/>
      <c r="AN58" s="55"/>
    </row>
    <row r="59" spans="1:40" s="34" customFormat="1" ht="35.25">
      <c r="A59" s="29"/>
      <c r="B59" s="29"/>
      <c r="C59" s="35"/>
      <c r="D59" s="36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29"/>
      <c r="AF59" s="29"/>
      <c r="AG59" s="29"/>
      <c r="AH59" s="29"/>
      <c r="AI59" s="33"/>
      <c r="AJ59" s="33"/>
      <c r="AK59" s="33"/>
      <c r="AL59" s="33"/>
      <c r="AM59" s="55"/>
      <c r="AN59" s="55"/>
    </row>
    <row r="60" spans="1:40" s="34" customFormat="1" ht="35.25">
      <c r="A60" s="29"/>
      <c r="B60" s="29"/>
      <c r="C60" s="35"/>
      <c r="D60" s="36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29"/>
      <c r="AF60" s="29"/>
      <c r="AG60" s="29"/>
      <c r="AH60" s="29"/>
      <c r="AI60" s="33"/>
      <c r="AJ60" s="33"/>
      <c r="AK60" s="33"/>
      <c r="AL60" s="33"/>
      <c r="AM60" s="55"/>
      <c r="AN60" s="55"/>
    </row>
    <row r="61" spans="1:40" s="34" customFormat="1" ht="35.25">
      <c r="A61" s="29"/>
      <c r="B61" s="29"/>
      <c r="C61" s="35"/>
      <c r="D61" s="3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29"/>
      <c r="AF61" s="29"/>
      <c r="AG61" s="29"/>
      <c r="AH61" s="29"/>
      <c r="AI61" s="33"/>
      <c r="AJ61" s="33"/>
      <c r="AK61" s="33"/>
      <c r="AL61" s="33"/>
      <c r="AM61" s="55"/>
      <c r="AN61" s="55"/>
    </row>
    <row r="62" spans="1:40" s="34" customFormat="1" ht="35.25">
      <c r="A62" s="29"/>
      <c r="B62" s="29"/>
      <c r="C62" s="35"/>
      <c r="D62" s="3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29"/>
      <c r="AF62" s="29"/>
      <c r="AG62" s="29"/>
      <c r="AH62" s="29"/>
      <c r="AI62" s="33"/>
      <c r="AJ62" s="33"/>
      <c r="AK62" s="33"/>
      <c r="AL62" s="33"/>
      <c r="AM62" s="55"/>
      <c r="AN62" s="55"/>
    </row>
    <row r="63" spans="1:40" s="34" customFormat="1" ht="35.25">
      <c r="A63" s="29"/>
      <c r="B63" s="29"/>
      <c r="C63" s="35"/>
      <c r="D63" s="3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29"/>
      <c r="AF63" s="29"/>
      <c r="AG63" s="29"/>
      <c r="AH63" s="29"/>
      <c r="AI63" s="33"/>
      <c r="AJ63" s="33"/>
      <c r="AK63" s="33"/>
      <c r="AL63" s="33"/>
      <c r="AM63" s="55"/>
      <c r="AN63" s="55"/>
    </row>
    <row r="64" spans="1:40" s="34" customFormat="1" ht="35.25">
      <c r="A64" s="29"/>
      <c r="B64" s="29"/>
      <c r="C64" s="35"/>
      <c r="D64" s="3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29"/>
      <c r="AF64" s="29"/>
      <c r="AG64" s="29"/>
      <c r="AH64" s="29"/>
      <c r="AI64" s="33"/>
      <c r="AJ64" s="33"/>
      <c r="AK64" s="33"/>
      <c r="AL64" s="33"/>
      <c r="AM64" s="55"/>
      <c r="AN64" s="55"/>
    </row>
    <row r="65" spans="1:40" s="34" customFormat="1" ht="35.25">
      <c r="A65" s="29"/>
      <c r="B65" s="29"/>
      <c r="C65" s="35"/>
      <c r="D65" s="3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29"/>
      <c r="AF65" s="29"/>
      <c r="AG65" s="29"/>
      <c r="AH65" s="29"/>
      <c r="AI65" s="33"/>
      <c r="AJ65" s="33"/>
      <c r="AK65" s="33"/>
      <c r="AL65" s="33"/>
      <c r="AM65" s="55"/>
      <c r="AN65" s="55"/>
    </row>
    <row r="66" spans="1:40" s="34" customFormat="1" ht="35.25">
      <c r="A66" s="29"/>
      <c r="B66" s="29"/>
      <c r="C66" s="35"/>
      <c r="D66" s="3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29"/>
      <c r="AF66" s="29"/>
      <c r="AG66" s="29"/>
      <c r="AH66" s="29"/>
      <c r="AI66" s="33"/>
      <c r="AJ66" s="33"/>
      <c r="AK66" s="33"/>
      <c r="AL66" s="33"/>
      <c r="AM66" s="55"/>
      <c r="AN66" s="55"/>
    </row>
    <row r="67" spans="1:40" s="34" customFormat="1" ht="35.25">
      <c r="A67" s="29"/>
      <c r="B67" s="29"/>
      <c r="C67" s="35"/>
      <c r="D67" s="3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29"/>
      <c r="AF67" s="29"/>
      <c r="AG67" s="29"/>
      <c r="AH67" s="29"/>
      <c r="AI67" s="33"/>
      <c r="AJ67" s="33"/>
      <c r="AK67" s="33"/>
      <c r="AL67" s="33"/>
      <c r="AM67" s="55"/>
      <c r="AN67" s="55"/>
    </row>
    <row r="68" spans="1:40" s="34" customFormat="1" ht="35.25">
      <c r="A68" s="29"/>
      <c r="B68" s="29"/>
      <c r="C68" s="35"/>
      <c r="D68" s="3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29"/>
      <c r="AF68" s="29"/>
      <c r="AG68" s="29"/>
      <c r="AH68" s="29"/>
      <c r="AI68" s="33"/>
      <c r="AJ68" s="33"/>
      <c r="AK68" s="33"/>
      <c r="AL68" s="33"/>
      <c r="AM68" s="55"/>
      <c r="AN68" s="55"/>
    </row>
    <row r="69" spans="1:40" s="34" customFormat="1" ht="35.25">
      <c r="A69" s="29"/>
      <c r="B69" s="29"/>
      <c r="C69" s="35"/>
      <c r="D69" s="36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29"/>
      <c r="AF69" s="29"/>
      <c r="AG69" s="29"/>
      <c r="AH69" s="29"/>
      <c r="AI69" s="33"/>
      <c r="AJ69" s="33"/>
      <c r="AK69" s="33"/>
      <c r="AL69" s="33"/>
      <c r="AM69" s="55"/>
      <c r="AN69" s="55"/>
    </row>
    <row r="70" spans="1:40" s="34" customFormat="1" ht="35.25">
      <c r="A70" s="29"/>
      <c r="B70" s="29"/>
      <c r="C70" s="35"/>
      <c r="D70" s="3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29"/>
      <c r="AF70" s="29"/>
      <c r="AG70" s="29"/>
      <c r="AH70" s="29"/>
      <c r="AI70" s="33"/>
      <c r="AJ70" s="33"/>
      <c r="AK70" s="33"/>
      <c r="AL70" s="33"/>
      <c r="AM70" s="55"/>
      <c r="AN70" s="55"/>
    </row>
    <row r="71" spans="1:40" s="34" customFormat="1" ht="35.25">
      <c r="A71" s="29"/>
      <c r="B71" s="29"/>
      <c r="C71" s="35"/>
      <c r="D71" s="3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29"/>
      <c r="AF71" s="29"/>
      <c r="AG71" s="29"/>
      <c r="AH71" s="29"/>
      <c r="AI71" s="33"/>
      <c r="AJ71" s="33"/>
      <c r="AK71" s="33"/>
      <c r="AL71" s="33"/>
      <c r="AM71" s="55"/>
      <c r="AN71" s="55"/>
    </row>
    <row r="72" spans="1:40" s="34" customFormat="1" ht="35.25">
      <c r="A72" s="29"/>
      <c r="B72" s="29"/>
      <c r="C72" s="35"/>
      <c r="D72" s="3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29"/>
      <c r="AF72" s="29"/>
      <c r="AG72" s="29"/>
      <c r="AH72" s="29"/>
      <c r="AI72" s="33"/>
      <c r="AJ72" s="33"/>
      <c r="AK72" s="33"/>
      <c r="AL72" s="33"/>
      <c r="AM72" s="55"/>
      <c r="AN72" s="55"/>
    </row>
    <row r="73" spans="1:40" s="34" customFormat="1" ht="35.25">
      <c r="A73" s="29"/>
      <c r="B73" s="29"/>
      <c r="C73" s="35"/>
      <c r="D73" s="36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29"/>
      <c r="AF73" s="29"/>
      <c r="AG73" s="29"/>
      <c r="AH73" s="29"/>
      <c r="AI73" s="33"/>
      <c r="AJ73" s="33"/>
      <c r="AK73" s="33"/>
      <c r="AL73" s="33"/>
      <c r="AM73" s="55"/>
      <c r="AN73" s="55"/>
    </row>
    <row r="74" spans="1:40" s="34" customFormat="1" ht="35.25">
      <c r="A74" s="29"/>
      <c r="B74" s="29"/>
      <c r="C74" s="35"/>
      <c r="D74" s="36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29"/>
      <c r="AF74" s="29"/>
      <c r="AG74" s="29"/>
      <c r="AH74" s="29"/>
      <c r="AI74" s="33"/>
      <c r="AJ74" s="33"/>
      <c r="AK74" s="33"/>
      <c r="AL74" s="33"/>
      <c r="AM74" s="55"/>
      <c r="AN74" s="55"/>
    </row>
    <row r="75" spans="1:40" s="34" customFormat="1" ht="35.25">
      <c r="A75" s="29"/>
      <c r="B75" s="29"/>
      <c r="C75" s="35"/>
      <c r="D75" s="36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29"/>
      <c r="AF75" s="29"/>
      <c r="AG75" s="29"/>
      <c r="AH75" s="29"/>
      <c r="AI75" s="33"/>
      <c r="AJ75" s="33"/>
      <c r="AK75" s="33"/>
      <c r="AL75" s="33"/>
      <c r="AM75" s="55"/>
      <c r="AN75" s="55"/>
    </row>
    <row r="76" spans="1:40" s="34" customFormat="1" ht="35.25">
      <c r="A76" s="29"/>
      <c r="B76" s="29"/>
      <c r="C76" s="35"/>
      <c r="D76" s="36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29"/>
      <c r="AF76" s="29"/>
      <c r="AG76" s="29"/>
      <c r="AH76" s="29"/>
      <c r="AI76" s="33"/>
      <c r="AJ76" s="33"/>
      <c r="AK76" s="33"/>
      <c r="AL76" s="33"/>
      <c r="AM76" s="55"/>
      <c r="AN76" s="55"/>
    </row>
    <row r="77" spans="1:40" s="34" customFormat="1" ht="35.25">
      <c r="A77" s="29"/>
      <c r="B77" s="29"/>
      <c r="C77" s="35"/>
      <c r="D77" s="36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29"/>
      <c r="AF77" s="29"/>
      <c r="AG77" s="29"/>
      <c r="AH77" s="29"/>
      <c r="AI77" s="33"/>
      <c r="AJ77" s="33"/>
      <c r="AK77" s="33"/>
      <c r="AL77" s="33"/>
      <c r="AM77" s="55"/>
      <c r="AN77" s="55"/>
    </row>
    <row r="78" spans="1:40" s="34" customFormat="1" ht="35.25">
      <c r="A78" s="29"/>
      <c r="B78" s="29"/>
      <c r="C78" s="35"/>
      <c r="D78" s="3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29"/>
      <c r="AF78" s="29"/>
      <c r="AG78" s="29"/>
      <c r="AH78" s="29"/>
      <c r="AI78" s="33"/>
      <c r="AJ78" s="33"/>
      <c r="AK78" s="33"/>
      <c r="AL78" s="33"/>
      <c r="AM78" s="55"/>
      <c r="AN78" s="55"/>
    </row>
    <row r="79" spans="1:40" s="34" customFormat="1" ht="35.25">
      <c r="A79" s="29"/>
      <c r="B79" s="29"/>
      <c r="C79" s="35"/>
      <c r="D79" s="36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29"/>
      <c r="AF79" s="29"/>
      <c r="AG79" s="29"/>
      <c r="AH79" s="29"/>
      <c r="AI79" s="33"/>
      <c r="AJ79" s="33"/>
      <c r="AK79" s="33"/>
      <c r="AL79" s="33"/>
      <c r="AM79" s="55"/>
      <c r="AN79" s="55"/>
    </row>
    <row r="80" spans="1:40" s="34" customFormat="1" ht="35.25">
      <c r="A80" s="29"/>
      <c r="B80" s="29"/>
      <c r="C80" s="35"/>
      <c r="D80" s="3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29"/>
      <c r="AF80" s="29"/>
      <c r="AG80" s="29"/>
      <c r="AH80" s="29"/>
      <c r="AI80" s="33"/>
      <c r="AJ80" s="33"/>
      <c r="AK80" s="33"/>
      <c r="AL80" s="33"/>
      <c r="AM80" s="55"/>
      <c r="AN80" s="55"/>
    </row>
    <row r="81" spans="1:40" s="34" customFormat="1" ht="35.25">
      <c r="A81" s="29"/>
      <c r="B81" s="29"/>
      <c r="C81" s="35"/>
      <c r="D81" s="36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29"/>
      <c r="AF81" s="29"/>
      <c r="AG81" s="29"/>
      <c r="AH81" s="29"/>
      <c r="AI81" s="33"/>
      <c r="AJ81" s="33"/>
      <c r="AK81" s="33"/>
      <c r="AL81" s="33"/>
      <c r="AM81" s="55"/>
      <c r="AN81" s="55"/>
    </row>
    <row r="82" spans="1:40" s="34" customFormat="1" ht="35.25">
      <c r="A82" s="29"/>
      <c r="B82" s="29"/>
      <c r="C82" s="35"/>
      <c r="D82" s="36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29"/>
      <c r="AF82" s="29"/>
      <c r="AG82" s="29"/>
      <c r="AH82" s="29"/>
      <c r="AI82" s="33"/>
      <c r="AJ82" s="33"/>
      <c r="AK82" s="33"/>
      <c r="AL82" s="33"/>
      <c r="AM82" s="55"/>
      <c r="AN82" s="55"/>
    </row>
    <row r="83" spans="1:40" s="34" customFormat="1" ht="35.25">
      <c r="A83" s="29"/>
      <c r="B83" s="29"/>
      <c r="C83" s="35"/>
      <c r="D83" s="36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29"/>
      <c r="AF83" s="29"/>
      <c r="AG83" s="29"/>
      <c r="AH83" s="29"/>
      <c r="AI83" s="33"/>
      <c r="AJ83" s="33"/>
      <c r="AK83" s="33"/>
      <c r="AL83" s="33"/>
      <c r="AM83" s="55"/>
      <c r="AN83" s="55"/>
    </row>
    <row r="84" spans="1:40" s="34" customFormat="1" ht="35.25">
      <c r="A84" s="29"/>
      <c r="B84" s="29"/>
      <c r="C84" s="35"/>
      <c r="D84" s="36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29"/>
      <c r="AF84" s="29"/>
      <c r="AG84" s="29"/>
      <c r="AH84" s="29"/>
      <c r="AI84" s="33"/>
      <c r="AJ84" s="33"/>
      <c r="AK84" s="33"/>
      <c r="AL84" s="33"/>
      <c r="AM84" s="55"/>
      <c r="AN84" s="55"/>
    </row>
    <row r="85" spans="1:40" s="34" customFormat="1" ht="35.25">
      <c r="A85" s="29"/>
      <c r="B85" s="29"/>
      <c r="C85" s="35"/>
      <c r="D85" s="3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29"/>
      <c r="AF85" s="29"/>
      <c r="AG85" s="29"/>
      <c r="AH85" s="29"/>
      <c r="AI85" s="33"/>
      <c r="AJ85" s="33"/>
      <c r="AK85" s="33"/>
      <c r="AL85" s="33"/>
      <c r="AM85" s="55"/>
      <c r="AN85" s="55"/>
    </row>
    <row r="86" spans="1:40" s="34" customFormat="1" ht="35.25">
      <c r="A86" s="29"/>
      <c r="B86" s="29"/>
      <c r="C86" s="35"/>
      <c r="D86" s="3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29"/>
      <c r="AF86" s="29"/>
      <c r="AG86" s="29"/>
      <c r="AH86" s="29"/>
      <c r="AI86" s="33"/>
      <c r="AJ86" s="33"/>
      <c r="AK86" s="33"/>
      <c r="AL86" s="33"/>
      <c r="AM86" s="55"/>
      <c r="AN86" s="55"/>
    </row>
    <row r="87" spans="1:40" s="34" customFormat="1" ht="35.25">
      <c r="A87" s="29"/>
      <c r="B87" s="29"/>
      <c r="C87" s="35"/>
      <c r="D87" s="36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29"/>
      <c r="AF87" s="29"/>
      <c r="AG87" s="29"/>
      <c r="AH87" s="29"/>
      <c r="AI87" s="33"/>
      <c r="AJ87" s="33"/>
      <c r="AK87" s="33"/>
      <c r="AL87" s="33"/>
      <c r="AM87" s="55"/>
      <c r="AN87" s="55"/>
    </row>
    <row r="88" spans="1:40" s="34" customFormat="1" ht="35.25">
      <c r="A88" s="29"/>
      <c r="B88" s="29"/>
      <c r="C88" s="35"/>
      <c r="D88" s="36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29"/>
      <c r="AF88" s="29"/>
      <c r="AG88" s="29"/>
      <c r="AH88" s="29"/>
      <c r="AI88" s="33"/>
      <c r="AJ88" s="33"/>
      <c r="AK88" s="33"/>
      <c r="AL88" s="33"/>
      <c r="AM88" s="55"/>
      <c r="AN88" s="55"/>
    </row>
  </sheetData>
  <sheetProtection formatCells="0"/>
  <mergeCells count="60">
    <mergeCell ref="AE4:AN4"/>
    <mergeCell ref="E5:E7"/>
    <mergeCell ref="F5:F7"/>
    <mergeCell ref="O5:V5"/>
    <mergeCell ref="W5:AD5"/>
    <mergeCell ref="AE5:AH5"/>
    <mergeCell ref="W6:Z6"/>
    <mergeCell ref="AA6:AD6"/>
    <mergeCell ref="AE6:AE7"/>
    <mergeCell ref="AF6:AF7"/>
    <mergeCell ref="A1:AN1"/>
    <mergeCell ref="A4:A7"/>
    <mergeCell ref="B4:B7"/>
    <mergeCell ref="C4:C7"/>
    <mergeCell ref="D4:D7"/>
    <mergeCell ref="E4:N4"/>
    <mergeCell ref="O4:AD4"/>
    <mergeCell ref="AI5:AN5"/>
    <mergeCell ref="O6:R6"/>
    <mergeCell ref="S6:V6"/>
    <mergeCell ref="AG6:AG7"/>
    <mergeCell ref="AH6:AH7"/>
    <mergeCell ref="AI6:AI7"/>
    <mergeCell ref="AM6:AM7"/>
    <mergeCell ref="AN6:AN7"/>
    <mergeCell ref="A46:C47"/>
    <mergeCell ref="D46:D47"/>
    <mergeCell ref="E46:E47"/>
    <mergeCell ref="F46:F47"/>
    <mergeCell ref="G46:G47"/>
    <mergeCell ref="AJ6:AJ7"/>
    <mergeCell ref="AK6:AK7"/>
    <mergeCell ref="AL6:AL7"/>
    <mergeCell ref="E48:G48"/>
    <mergeCell ref="AM46:AM47"/>
    <mergeCell ref="H46:H47"/>
    <mergeCell ref="N46:N47"/>
    <mergeCell ref="G5:G7"/>
    <mergeCell ref="H5:H7"/>
    <mergeCell ref="N5:N7"/>
    <mergeCell ref="AN46:AN47"/>
    <mergeCell ref="O47:R47"/>
    <mergeCell ref="S47:V47"/>
    <mergeCell ref="W47:Z47"/>
    <mergeCell ref="AA47:AD47"/>
    <mergeCell ref="AE47:AH47"/>
    <mergeCell ref="AL46:AL47"/>
    <mergeCell ref="AI46:AI47"/>
    <mergeCell ref="AJ46:AJ47"/>
    <mergeCell ref="AK46:AK47"/>
    <mergeCell ref="I5:I7"/>
    <mergeCell ref="J5:J7"/>
    <mergeCell ref="K5:K7"/>
    <mergeCell ref="L5:L7"/>
    <mergeCell ref="M5:M7"/>
    <mergeCell ref="I46:I47"/>
    <mergeCell ref="J46:J47"/>
    <mergeCell ref="K46:K47"/>
    <mergeCell ref="L46:L47"/>
    <mergeCell ref="M46:M47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8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3"/>
  <sheetViews>
    <sheetView zoomScaleSheetLayoutView="100" workbookViewId="0" topLeftCell="A1">
      <selection activeCell="AD2" sqref="AD2:AH2"/>
    </sheetView>
  </sheetViews>
  <sheetFormatPr defaultColWidth="6.625" defaultRowHeight="12.75"/>
  <cols>
    <col min="1" max="1" width="4.625" style="61" customWidth="1"/>
    <col min="2" max="2" width="9.375" style="62" customWidth="1"/>
    <col min="3" max="3" width="68.875" style="61" customWidth="1"/>
    <col min="4" max="4" width="3.375" style="62" customWidth="1"/>
    <col min="5" max="5" width="6.00390625" style="62" customWidth="1"/>
    <col min="6" max="6" width="4.625" style="62" customWidth="1"/>
    <col min="7" max="7" width="5.75390625" style="62" customWidth="1"/>
    <col min="8" max="8" width="4.625" style="62" customWidth="1"/>
    <col min="9" max="9" width="6.875" style="62" customWidth="1"/>
    <col min="10" max="10" width="6.625" style="62" customWidth="1"/>
    <col min="11" max="12" width="4.625" style="62" customWidth="1"/>
    <col min="13" max="13" width="5.875" style="62" customWidth="1"/>
    <col min="14" max="14" width="4.625" style="62" customWidth="1"/>
    <col min="15" max="15" width="5.875" style="62" customWidth="1"/>
    <col min="16" max="17" width="4.625" style="62" customWidth="1"/>
    <col min="18" max="18" width="4.625" style="81" customWidth="1"/>
    <col min="19" max="19" width="6.25390625" style="62" customWidth="1"/>
    <col min="20" max="20" width="4.625" style="62" customWidth="1"/>
    <col min="21" max="21" width="6.125" style="62" customWidth="1"/>
    <col min="22" max="22" width="8.75390625" style="61" customWidth="1"/>
    <col min="23" max="23" width="4.625" style="62" customWidth="1"/>
    <col min="24" max="24" width="6.75390625" style="62" customWidth="1"/>
    <col min="25" max="28" width="4.625" style="61" customWidth="1"/>
    <col min="29" max="29" width="5.625" style="61" customWidth="1"/>
    <col min="30" max="34" width="4.625" style="61" customWidth="1"/>
    <col min="35" max="35" width="5.75390625" style="61" customWidth="1"/>
    <col min="36" max="36" width="6.125" style="61" customWidth="1"/>
    <col min="37" max="16384" width="6.625" style="61" customWidth="1"/>
  </cols>
  <sheetData>
    <row r="1" spans="1:36" ht="39" customHeight="1">
      <c r="A1" s="334" t="s">
        <v>190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63"/>
      <c r="AF1" s="63"/>
      <c r="AG1" s="63"/>
      <c r="AH1" s="63"/>
      <c r="AI1" s="63"/>
      <c r="AJ1" s="63"/>
    </row>
    <row r="2" spans="3:36" ht="51.75" customHeight="1">
      <c r="C2" s="64"/>
      <c r="E2" s="327" t="s">
        <v>91</v>
      </c>
      <c r="F2" s="328"/>
      <c r="G2" s="328"/>
      <c r="H2" s="329" t="s">
        <v>175</v>
      </c>
      <c r="I2" s="330"/>
      <c r="J2" s="330"/>
      <c r="K2" s="330"/>
      <c r="L2" s="330"/>
      <c r="M2" s="330"/>
      <c r="N2" s="331" t="s">
        <v>92</v>
      </c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27" t="s">
        <v>191</v>
      </c>
      <c r="Z2" s="333"/>
      <c r="AA2" s="333"/>
      <c r="AB2" s="333"/>
      <c r="AC2" s="333"/>
      <c r="AD2" s="327" t="s">
        <v>192</v>
      </c>
      <c r="AE2" s="337"/>
      <c r="AF2" s="337"/>
      <c r="AG2" s="337"/>
      <c r="AH2" s="337"/>
      <c r="AI2" s="327" t="s">
        <v>174</v>
      </c>
      <c r="AJ2" s="337"/>
    </row>
    <row r="3" spans="3:36" ht="42" customHeight="1">
      <c r="C3" s="64"/>
      <c r="E3" s="66">
        <v>1</v>
      </c>
      <c r="F3" s="67">
        <v>2</v>
      </c>
      <c r="G3" s="67">
        <v>3</v>
      </c>
      <c r="H3" s="66">
        <v>4</v>
      </c>
      <c r="I3" s="66">
        <v>5</v>
      </c>
      <c r="J3" s="66">
        <v>6</v>
      </c>
      <c r="K3" s="66">
        <v>7</v>
      </c>
      <c r="L3" s="66">
        <v>8</v>
      </c>
      <c r="M3" s="66">
        <v>9</v>
      </c>
      <c r="N3" s="66">
        <v>10</v>
      </c>
      <c r="O3" s="67">
        <v>11</v>
      </c>
      <c r="P3" s="67">
        <v>12</v>
      </c>
      <c r="Q3" s="67">
        <v>13</v>
      </c>
      <c r="R3" s="67">
        <v>14</v>
      </c>
      <c r="S3" s="67">
        <v>15</v>
      </c>
      <c r="T3" s="67">
        <v>16</v>
      </c>
      <c r="U3" s="67">
        <v>17</v>
      </c>
      <c r="V3" s="67">
        <v>18</v>
      </c>
      <c r="W3" s="67">
        <v>19</v>
      </c>
      <c r="X3" s="67">
        <v>20</v>
      </c>
      <c r="Y3" s="65">
        <v>21</v>
      </c>
      <c r="Z3" s="67">
        <v>22</v>
      </c>
      <c r="AA3" s="67">
        <v>23</v>
      </c>
      <c r="AB3" s="67">
        <v>24</v>
      </c>
      <c r="AC3" s="67">
        <v>25</v>
      </c>
      <c r="AD3" s="65">
        <v>26</v>
      </c>
      <c r="AE3" s="68">
        <v>27</v>
      </c>
      <c r="AF3" s="68">
        <v>28</v>
      </c>
      <c r="AG3" s="68">
        <v>29</v>
      </c>
      <c r="AH3" s="68">
        <v>30</v>
      </c>
      <c r="AI3" s="65">
        <v>31</v>
      </c>
      <c r="AJ3" s="68">
        <v>32</v>
      </c>
    </row>
    <row r="4" spans="2:36" s="69" customFormat="1" ht="225.75" customHeight="1">
      <c r="B4" s="89" t="s">
        <v>93</v>
      </c>
      <c r="C4" s="65" t="s">
        <v>94</v>
      </c>
      <c r="D4" s="70" t="s">
        <v>95</v>
      </c>
      <c r="E4" s="84" t="s">
        <v>56</v>
      </c>
      <c r="F4" s="84" t="s">
        <v>47</v>
      </c>
      <c r="G4" s="85" t="s">
        <v>84</v>
      </c>
      <c r="H4" s="71" t="s">
        <v>82</v>
      </c>
      <c r="I4" s="71" t="s">
        <v>81</v>
      </c>
      <c r="J4" s="71" t="s">
        <v>85</v>
      </c>
      <c r="K4" s="71" t="s">
        <v>86</v>
      </c>
      <c r="L4" s="83" t="s">
        <v>48</v>
      </c>
      <c r="M4" s="82" t="s">
        <v>49</v>
      </c>
      <c r="N4" s="82" t="s">
        <v>58</v>
      </c>
      <c r="O4" s="82" t="s">
        <v>50</v>
      </c>
      <c r="P4" s="82" t="s">
        <v>96</v>
      </c>
      <c r="Q4" s="84" t="s">
        <v>55</v>
      </c>
      <c r="R4" s="84" t="s">
        <v>90</v>
      </c>
      <c r="S4" s="84" t="s">
        <v>87</v>
      </c>
      <c r="T4" s="82" t="s">
        <v>51</v>
      </c>
      <c r="U4" s="82" t="s">
        <v>52</v>
      </c>
      <c r="V4" s="71" t="s">
        <v>83</v>
      </c>
      <c r="W4" s="82" t="s">
        <v>80</v>
      </c>
      <c r="X4" s="82" t="s">
        <v>97</v>
      </c>
      <c r="Y4" s="82" t="s">
        <v>69</v>
      </c>
      <c r="Z4" s="82" t="s">
        <v>98</v>
      </c>
      <c r="AA4" s="82" t="s">
        <v>71</v>
      </c>
      <c r="AB4" s="82" t="s">
        <v>99</v>
      </c>
      <c r="AC4" s="82" t="s">
        <v>100</v>
      </c>
      <c r="AD4" s="82" t="s">
        <v>74</v>
      </c>
      <c r="AE4" s="82" t="s">
        <v>75</v>
      </c>
      <c r="AF4" s="82" t="s">
        <v>76</v>
      </c>
      <c r="AG4" s="72" t="s">
        <v>88</v>
      </c>
      <c r="AH4" s="82" t="s">
        <v>77</v>
      </c>
      <c r="AI4" s="82" t="str">
        <f>zal_2_US!$B$44</f>
        <v>Praktyki zawodowe kierunkowe</v>
      </c>
      <c r="AJ4" s="82" t="str">
        <f>zal_1_US!$B$45</f>
        <v>Praktyki zawodowe (w ramach modułu wybieralnego)</v>
      </c>
    </row>
    <row r="5" spans="2:36" s="69" customFormat="1" ht="34.5" customHeight="1" thickBot="1">
      <c r="B5" s="338"/>
      <c r="C5" s="339"/>
      <c r="D5" s="328"/>
      <c r="E5" s="73">
        <f>SUM(E6:E40)</f>
        <v>2</v>
      </c>
      <c r="F5" s="73">
        <f aca="true" t="shared" si="0" ref="F5:AJ5">SUM(F6:F40)</f>
        <v>2</v>
      </c>
      <c r="G5" s="73">
        <f t="shared" si="0"/>
        <v>4</v>
      </c>
      <c r="H5" s="73">
        <f t="shared" si="0"/>
        <v>13</v>
      </c>
      <c r="I5" s="73">
        <f t="shared" si="0"/>
        <v>11</v>
      </c>
      <c r="J5" s="73">
        <f t="shared" si="0"/>
        <v>8</v>
      </c>
      <c r="K5" s="73">
        <f t="shared" si="0"/>
        <v>12</v>
      </c>
      <c r="L5" s="73">
        <f t="shared" si="0"/>
        <v>7</v>
      </c>
      <c r="M5" s="73">
        <f t="shared" si="0"/>
        <v>7</v>
      </c>
      <c r="N5" s="73">
        <f t="shared" si="0"/>
        <v>10</v>
      </c>
      <c r="O5" s="73">
        <f t="shared" si="0"/>
        <v>10</v>
      </c>
      <c r="P5" s="73">
        <f t="shared" si="0"/>
        <v>8</v>
      </c>
      <c r="Q5" s="73">
        <f t="shared" si="0"/>
        <v>15</v>
      </c>
      <c r="R5" s="73">
        <f t="shared" si="0"/>
        <v>12</v>
      </c>
      <c r="S5" s="73">
        <f t="shared" si="0"/>
        <v>14</v>
      </c>
      <c r="T5" s="73">
        <f t="shared" si="0"/>
        <v>12</v>
      </c>
      <c r="U5" s="73">
        <f t="shared" si="0"/>
        <v>9</v>
      </c>
      <c r="V5" s="73">
        <f t="shared" si="0"/>
        <v>4</v>
      </c>
      <c r="W5" s="73">
        <f t="shared" si="0"/>
        <v>10</v>
      </c>
      <c r="X5" s="73">
        <f t="shared" si="0"/>
        <v>5</v>
      </c>
      <c r="Y5" s="73">
        <f t="shared" si="0"/>
        <v>4</v>
      </c>
      <c r="Z5" s="73">
        <f t="shared" si="0"/>
        <v>11</v>
      </c>
      <c r="AA5" s="73">
        <f t="shared" si="0"/>
        <v>16</v>
      </c>
      <c r="AB5" s="73">
        <f t="shared" si="0"/>
        <v>11</v>
      </c>
      <c r="AC5" s="73">
        <f t="shared" si="0"/>
        <v>11</v>
      </c>
      <c r="AD5" s="73">
        <f t="shared" si="0"/>
        <v>7</v>
      </c>
      <c r="AE5" s="73">
        <f t="shared" si="0"/>
        <v>12</v>
      </c>
      <c r="AF5" s="73">
        <f t="shared" si="0"/>
        <v>15</v>
      </c>
      <c r="AG5" s="73">
        <f t="shared" si="0"/>
        <v>15</v>
      </c>
      <c r="AH5" s="73">
        <f t="shared" si="0"/>
        <v>10</v>
      </c>
      <c r="AI5" s="73">
        <f t="shared" si="0"/>
        <v>13</v>
      </c>
      <c r="AJ5" s="73">
        <f t="shared" si="0"/>
        <v>14</v>
      </c>
    </row>
    <row r="6" spans="1:36" s="69" customFormat="1" ht="70.5" customHeight="1">
      <c r="A6" s="325" t="s">
        <v>101</v>
      </c>
      <c r="B6" s="87" t="s">
        <v>102</v>
      </c>
      <c r="C6" s="88" t="s">
        <v>103</v>
      </c>
      <c r="D6" s="86">
        <f>SUM(E6:AJ6)</f>
        <v>23</v>
      </c>
      <c r="E6" s="74"/>
      <c r="F6" s="74"/>
      <c r="G6" s="75"/>
      <c r="H6" s="74">
        <v>1</v>
      </c>
      <c r="I6" s="74">
        <v>1</v>
      </c>
      <c r="J6" s="75">
        <v>1</v>
      </c>
      <c r="K6" s="75">
        <v>1</v>
      </c>
      <c r="L6" s="75">
        <v>1</v>
      </c>
      <c r="M6" s="75"/>
      <c r="N6" s="75">
        <v>1</v>
      </c>
      <c r="O6" s="74">
        <v>1</v>
      </c>
      <c r="P6" s="75">
        <v>1</v>
      </c>
      <c r="Q6" s="75">
        <v>1</v>
      </c>
      <c r="R6" s="75">
        <v>1</v>
      </c>
      <c r="S6" s="75">
        <v>1</v>
      </c>
      <c r="T6" s="75">
        <v>1</v>
      </c>
      <c r="U6" s="75">
        <v>1</v>
      </c>
      <c r="V6" s="75">
        <v>1</v>
      </c>
      <c r="W6" s="75">
        <v>1</v>
      </c>
      <c r="X6" s="74"/>
      <c r="Y6" s="75"/>
      <c r="Z6" s="75">
        <v>1</v>
      </c>
      <c r="AA6" s="75">
        <v>1</v>
      </c>
      <c r="AB6" s="75">
        <v>1</v>
      </c>
      <c r="AC6" s="75">
        <v>1</v>
      </c>
      <c r="AD6" s="75"/>
      <c r="AE6" s="75">
        <v>1</v>
      </c>
      <c r="AF6" s="75">
        <v>1</v>
      </c>
      <c r="AG6" s="75">
        <v>1</v>
      </c>
      <c r="AH6" s="75">
        <v>1</v>
      </c>
      <c r="AI6" s="75"/>
      <c r="AJ6" s="75"/>
    </row>
    <row r="7" spans="1:36" s="69" customFormat="1" ht="45.75" customHeight="1">
      <c r="A7" s="340"/>
      <c r="B7" s="87" t="s">
        <v>104</v>
      </c>
      <c r="C7" s="88" t="s">
        <v>105</v>
      </c>
      <c r="D7" s="86">
        <f aca="true" t="shared" si="1" ref="D7:D40">SUM(E7:AJ7)</f>
        <v>23</v>
      </c>
      <c r="E7" s="74"/>
      <c r="F7" s="74"/>
      <c r="G7" s="75"/>
      <c r="H7" s="74">
        <v>1</v>
      </c>
      <c r="I7" s="74">
        <v>1</v>
      </c>
      <c r="J7" s="75">
        <v>1</v>
      </c>
      <c r="K7" s="75">
        <v>1</v>
      </c>
      <c r="L7" s="75">
        <v>1</v>
      </c>
      <c r="M7" s="75">
        <v>1</v>
      </c>
      <c r="N7" s="75">
        <v>1</v>
      </c>
      <c r="O7" s="74">
        <v>1</v>
      </c>
      <c r="P7" s="75">
        <v>1</v>
      </c>
      <c r="Q7" s="75">
        <v>1</v>
      </c>
      <c r="R7" s="75">
        <v>1</v>
      </c>
      <c r="S7" s="75">
        <v>1</v>
      </c>
      <c r="T7" s="75">
        <v>1</v>
      </c>
      <c r="U7" s="75">
        <v>1</v>
      </c>
      <c r="V7" s="75"/>
      <c r="W7" s="75">
        <v>1</v>
      </c>
      <c r="X7" s="74"/>
      <c r="Y7" s="75"/>
      <c r="Z7" s="75">
        <v>1</v>
      </c>
      <c r="AA7" s="75">
        <v>1</v>
      </c>
      <c r="AB7" s="75">
        <v>1</v>
      </c>
      <c r="AC7" s="75">
        <v>1</v>
      </c>
      <c r="AD7" s="75"/>
      <c r="AE7" s="75">
        <v>1</v>
      </c>
      <c r="AF7" s="75">
        <v>1</v>
      </c>
      <c r="AG7" s="75">
        <v>1</v>
      </c>
      <c r="AH7" s="75">
        <v>1</v>
      </c>
      <c r="AI7" s="75"/>
      <c r="AJ7" s="75"/>
    </row>
    <row r="8" spans="1:36" s="69" customFormat="1" ht="72" customHeight="1">
      <c r="A8" s="340"/>
      <c r="B8" s="87" t="s">
        <v>106</v>
      </c>
      <c r="C8" s="88" t="s">
        <v>107</v>
      </c>
      <c r="D8" s="86">
        <f t="shared" si="1"/>
        <v>22</v>
      </c>
      <c r="E8" s="74"/>
      <c r="F8" s="74"/>
      <c r="G8" s="75"/>
      <c r="H8" s="74">
        <v>1</v>
      </c>
      <c r="I8" s="74">
        <v>1</v>
      </c>
      <c r="J8" s="75">
        <v>1</v>
      </c>
      <c r="K8" s="75">
        <v>1</v>
      </c>
      <c r="L8" s="75">
        <v>1</v>
      </c>
      <c r="M8" s="75"/>
      <c r="N8" s="75">
        <v>1</v>
      </c>
      <c r="O8" s="74">
        <v>1</v>
      </c>
      <c r="P8" s="75">
        <v>1</v>
      </c>
      <c r="Q8" s="75">
        <v>1</v>
      </c>
      <c r="R8" s="75">
        <v>1</v>
      </c>
      <c r="S8" s="75">
        <v>1</v>
      </c>
      <c r="T8" s="75">
        <v>1</v>
      </c>
      <c r="U8" s="75">
        <v>1</v>
      </c>
      <c r="V8" s="75"/>
      <c r="W8" s="75">
        <v>1</v>
      </c>
      <c r="X8" s="74"/>
      <c r="Y8" s="75"/>
      <c r="Z8" s="75">
        <v>1</v>
      </c>
      <c r="AA8" s="75">
        <v>1</v>
      </c>
      <c r="AB8" s="75">
        <v>1</v>
      </c>
      <c r="AC8" s="75">
        <v>1</v>
      </c>
      <c r="AD8" s="75"/>
      <c r="AE8" s="75">
        <v>1</v>
      </c>
      <c r="AF8" s="75">
        <v>1</v>
      </c>
      <c r="AG8" s="75">
        <v>1</v>
      </c>
      <c r="AH8" s="75">
        <v>1</v>
      </c>
      <c r="AI8" s="75"/>
      <c r="AJ8" s="75"/>
    </row>
    <row r="9" spans="1:36" s="69" customFormat="1" ht="84.75" customHeight="1">
      <c r="A9" s="340"/>
      <c r="B9" s="87" t="s">
        <v>108</v>
      </c>
      <c r="C9" s="88" t="s">
        <v>109</v>
      </c>
      <c r="D9" s="86">
        <f t="shared" si="1"/>
        <v>24</v>
      </c>
      <c r="E9" s="74"/>
      <c r="F9" s="74"/>
      <c r="G9" s="75"/>
      <c r="H9" s="74">
        <v>1</v>
      </c>
      <c r="I9" s="74">
        <v>1</v>
      </c>
      <c r="J9" s="75">
        <v>1</v>
      </c>
      <c r="K9" s="75">
        <v>1</v>
      </c>
      <c r="L9" s="75">
        <v>1</v>
      </c>
      <c r="M9" s="75"/>
      <c r="N9" s="75">
        <v>1</v>
      </c>
      <c r="O9" s="74">
        <v>1</v>
      </c>
      <c r="P9" s="75">
        <v>1</v>
      </c>
      <c r="Q9" s="75">
        <v>1</v>
      </c>
      <c r="R9" s="75">
        <v>1</v>
      </c>
      <c r="S9" s="75">
        <v>1</v>
      </c>
      <c r="T9" s="75">
        <v>1</v>
      </c>
      <c r="U9" s="75">
        <v>1</v>
      </c>
      <c r="V9" s="75"/>
      <c r="W9" s="75">
        <v>1</v>
      </c>
      <c r="X9" s="74"/>
      <c r="Y9" s="75"/>
      <c r="Z9" s="75">
        <v>1</v>
      </c>
      <c r="AA9" s="75">
        <v>1</v>
      </c>
      <c r="AB9" s="75">
        <v>1</v>
      </c>
      <c r="AC9" s="75">
        <v>1</v>
      </c>
      <c r="AD9" s="75"/>
      <c r="AE9" s="75">
        <v>1</v>
      </c>
      <c r="AF9" s="75">
        <v>1</v>
      </c>
      <c r="AG9" s="75">
        <v>1</v>
      </c>
      <c r="AH9" s="75">
        <v>1</v>
      </c>
      <c r="AI9" s="75">
        <v>1</v>
      </c>
      <c r="AJ9" s="75">
        <v>1</v>
      </c>
    </row>
    <row r="10" spans="1:36" s="69" customFormat="1" ht="75" customHeight="1">
      <c r="A10" s="340"/>
      <c r="B10" s="87" t="s">
        <v>110</v>
      </c>
      <c r="C10" s="88" t="s">
        <v>111</v>
      </c>
      <c r="D10" s="86">
        <f t="shared" si="1"/>
        <v>7</v>
      </c>
      <c r="E10" s="74"/>
      <c r="F10" s="74"/>
      <c r="G10" s="75"/>
      <c r="H10" s="74"/>
      <c r="I10" s="74"/>
      <c r="J10" s="75">
        <v>1</v>
      </c>
      <c r="K10" s="75">
        <v>1</v>
      </c>
      <c r="L10" s="75"/>
      <c r="M10" s="75"/>
      <c r="N10" s="75"/>
      <c r="O10" s="74"/>
      <c r="P10" s="75">
        <v>1</v>
      </c>
      <c r="Q10" s="75">
        <v>1</v>
      </c>
      <c r="R10" s="75">
        <v>1</v>
      </c>
      <c r="S10" s="75">
        <v>1</v>
      </c>
      <c r="T10" s="75"/>
      <c r="U10" s="75"/>
      <c r="V10" s="75"/>
      <c r="W10" s="75"/>
      <c r="X10" s="74"/>
      <c r="Y10" s="75"/>
      <c r="Z10" s="75"/>
      <c r="AA10" s="75"/>
      <c r="AB10" s="75"/>
      <c r="AC10" s="75"/>
      <c r="AD10" s="75"/>
      <c r="AE10" s="75"/>
      <c r="AF10" s="75"/>
      <c r="AG10" s="75">
        <v>1</v>
      </c>
      <c r="AH10" s="75"/>
      <c r="AI10" s="75"/>
      <c r="AJ10" s="75"/>
    </row>
    <row r="11" spans="1:36" s="69" customFormat="1" ht="79.5" customHeight="1">
      <c r="A11" s="340"/>
      <c r="B11" s="87" t="s">
        <v>112</v>
      </c>
      <c r="C11" s="88" t="s">
        <v>113</v>
      </c>
      <c r="D11" s="86">
        <f t="shared" si="1"/>
        <v>6</v>
      </c>
      <c r="E11" s="74"/>
      <c r="F11" s="74"/>
      <c r="G11" s="75">
        <v>1</v>
      </c>
      <c r="H11" s="74"/>
      <c r="I11" s="74"/>
      <c r="J11" s="75"/>
      <c r="K11" s="75"/>
      <c r="L11" s="75">
        <v>1</v>
      </c>
      <c r="M11" s="75"/>
      <c r="N11" s="75"/>
      <c r="O11" s="74">
        <v>1</v>
      </c>
      <c r="P11" s="75"/>
      <c r="Q11" s="75"/>
      <c r="R11" s="75">
        <v>1</v>
      </c>
      <c r="S11" s="75">
        <v>1</v>
      </c>
      <c r="T11" s="75">
        <v>1</v>
      </c>
      <c r="U11" s="75"/>
      <c r="V11" s="75"/>
      <c r="W11" s="75"/>
      <c r="X11" s="74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</row>
    <row r="12" spans="1:36" s="69" customFormat="1" ht="28.5" customHeight="1">
      <c r="A12" s="340"/>
      <c r="B12" s="87" t="s">
        <v>114</v>
      </c>
      <c r="C12" s="88" t="s">
        <v>115</v>
      </c>
      <c r="D12" s="86">
        <f t="shared" si="1"/>
        <v>1</v>
      </c>
      <c r="E12" s="74"/>
      <c r="F12" s="74">
        <v>1</v>
      </c>
      <c r="G12" s="75"/>
      <c r="H12" s="74"/>
      <c r="I12" s="74"/>
      <c r="J12" s="75"/>
      <c r="K12" s="75"/>
      <c r="L12" s="75"/>
      <c r="M12" s="75"/>
      <c r="N12" s="75"/>
      <c r="O12" s="74"/>
      <c r="P12" s="75"/>
      <c r="Q12" s="75"/>
      <c r="R12" s="75"/>
      <c r="S12" s="75"/>
      <c r="T12" s="75"/>
      <c r="U12" s="75"/>
      <c r="V12" s="75"/>
      <c r="W12" s="75"/>
      <c r="X12" s="74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</row>
    <row r="13" spans="1:36" s="69" customFormat="1" ht="46.5" customHeight="1">
      <c r="A13" s="340"/>
      <c r="B13" s="87" t="s">
        <v>116</v>
      </c>
      <c r="C13" s="88" t="s">
        <v>117</v>
      </c>
      <c r="D13" s="86">
        <f t="shared" si="1"/>
        <v>1</v>
      </c>
      <c r="E13" s="74"/>
      <c r="F13" s="74"/>
      <c r="G13" s="75"/>
      <c r="H13" s="74"/>
      <c r="I13" s="74">
        <v>1</v>
      </c>
      <c r="J13" s="75"/>
      <c r="K13" s="75"/>
      <c r="L13" s="75"/>
      <c r="M13" s="75"/>
      <c r="N13" s="75"/>
      <c r="O13" s="74"/>
      <c r="P13" s="75"/>
      <c r="Q13" s="75"/>
      <c r="R13" s="75"/>
      <c r="S13" s="75"/>
      <c r="T13" s="75"/>
      <c r="U13" s="75"/>
      <c r="V13" s="75"/>
      <c r="W13" s="75"/>
      <c r="X13" s="74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</row>
    <row r="14" spans="1:36" s="69" customFormat="1" ht="45.75" customHeight="1">
      <c r="A14" s="340"/>
      <c r="B14" s="87" t="s">
        <v>118</v>
      </c>
      <c r="C14" s="88" t="s">
        <v>119</v>
      </c>
      <c r="D14" s="86">
        <f t="shared" si="1"/>
        <v>2</v>
      </c>
      <c r="E14" s="74"/>
      <c r="F14" s="74"/>
      <c r="G14" s="75"/>
      <c r="H14" s="74"/>
      <c r="I14" s="74"/>
      <c r="J14" s="75"/>
      <c r="K14" s="75"/>
      <c r="L14" s="75"/>
      <c r="M14" s="75">
        <v>1</v>
      </c>
      <c r="N14" s="75"/>
      <c r="O14" s="74"/>
      <c r="P14" s="75"/>
      <c r="Q14" s="75"/>
      <c r="R14" s="75"/>
      <c r="S14" s="75"/>
      <c r="T14" s="75"/>
      <c r="U14" s="75"/>
      <c r="V14" s="75"/>
      <c r="W14" s="75"/>
      <c r="X14" s="74"/>
      <c r="Y14" s="75"/>
      <c r="Z14" s="75"/>
      <c r="AA14" s="75"/>
      <c r="AB14" s="75"/>
      <c r="AC14" s="75"/>
      <c r="AD14" s="75"/>
      <c r="AE14" s="75">
        <v>1</v>
      </c>
      <c r="AF14" s="75"/>
      <c r="AG14" s="75"/>
      <c r="AH14" s="75"/>
      <c r="AI14" s="75"/>
      <c r="AJ14" s="75"/>
    </row>
    <row r="15" spans="1:36" s="69" customFormat="1" ht="56.25" customHeight="1" thickBot="1">
      <c r="A15" s="340"/>
      <c r="B15" s="87" t="s">
        <v>120</v>
      </c>
      <c r="C15" s="88" t="s">
        <v>121</v>
      </c>
      <c r="D15" s="86">
        <f t="shared" si="1"/>
        <v>12</v>
      </c>
      <c r="E15" s="74"/>
      <c r="F15" s="74"/>
      <c r="G15" s="75"/>
      <c r="H15" s="74">
        <v>1</v>
      </c>
      <c r="I15" s="74"/>
      <c r="J15" s="75"/>
      <c r="K15" s="75">
        <v>1</v>
      </c>
      <c r="L15" s="75"/>
      <c r="M15" s="75">
        <v>1</v>
      </c>
      <c r="N15" s="75"/>
      <c r="O15" s="74"/>
      <c r="P15" s="75"/>
      <c r="Q15" s="75">
        <v>1</v>
      </c>
      <c r="R15" s="75"/>
      <c r="S15" s="75"/>
      <c r="T15" s="75">
        <v>1</v>
      </c>
      <c r="U15" s="75"/>
      <c r="V15" s="75"/>
      <c r="W15" s="75"/>
      <c r="X15" s="74"/>
      <c r="Y15" s="75"/>
      <c r="Z15" s="75">
        <v>1</v>
      </c>
      <c r="AA15" s="75">
        <v>1</v>
      </c>
      <c r="AB15" s="75"/>
      <c r="AC15" s="75"/>
      <c r="AD15" s="75"/>
      <c r="AE15" s="75">
        <v>1</v>
      </c>
      <c r="AF15" s="75">
        <v>1</v>
      </c>
      <c r="AG15" s="75">
        <v>1</v>
      </c>
      <c r="AH15" s="75"/>
      <c r="AI15" s="75">
        <v>1</v>
      </c>
      <c r="AJ15" s="75">
        <v>1</v>
      </c>
    </row>
    <row r="16" spans="1:36" s="69" customFormat="1" ht="39" customHeight="1">
      <c r="A16" s="325" t="s">
        <v>122</v>
      </c>
      <c r="B16" s="87" t="s">
        <v>123</v>
      </c>
      <c r="C16" s="88" t="s">
        <v>124</v>
      </c>
      <c r="D16" s="86">
        <f t="shared" si="1"/>
        <v>29</v>
      </c>
      <c r="E16" s="74"/>
      <c r="F16" s="74"/>
      <c r="G16" s="75"/>
      <c r="H16" s="74">
        <v>1</v>
      </c>
      <c r="I16" s="74">
        <v>1</v>
      </c>
      <c r="J16" s="75">
        <v>1</v>
      </c>
      <c r="K16" s="75">
        <v>1</v>
      </c>
      <c r="L16" s="75">
        <v>1</v>
      </c>
      <c r="M16" s="75">
        <v>1</v>
      </c>
      <c r="N16" s="75">
        <v>1</v>
      </c>
      <c r="O16" s="74">
        <v>1</v>
      </c>
      <c r="P16" s="75">
        <v>1</v>
      </c>
      <c r="Q16" s="75">
        <v>1</v>
      </c>
      <c r="R16" s="75">
        <v>1</v>
      </c>
      <c r="S16" s="75">
        <v>1</v>
      </c>
      <c r="T16" s="75">
        <v>1</v>
      </c>
      <c r="U16" s="75">
        <v>1</v>
      </c>
      <c r="V16" s="75">
        <v>1</v>
      </c>
      <c r="W16" s="75">
        <v>1</v>
      </c>
      <c r="X16" s="74">
        <v>1</v>
      </c>
      <c r="Y16" s="75">
        <v>1</v>
      </c>
      <c r="Z16" s="75">
        <v>1</v>
      </c>
      <c r="AA16" s="75">
        <v>1</v>
      </c>
      <c r="AB16" s="75">
        <v>1</v>
      </c>
      <c r="AC16" s="75">
        <v>1</v>
      </c>
      <c r="AD16" s="75">
        <v>1</v>
      </c>
      <c r="AE16" s="75">
        <v>1</v>
      </c>
      <c r="AF16" s="75">
        <v>1</v>
      </c>
      <c r="AG16" s="75">
        <v>1</v>
      </c>
      <c r="AH16" s="75">
        <v>1</v>
      </c>
      <c r="AI16" s="75">
        <v>1</v>
      </c>
      <c r="AJ16" s="75">
        <v>1</v>
      </c>
    </row>
    <row r="17" spans="1:36" s="69" customFormat="1" ht="40.5" customHeight="1">
      <c r="A17" s="326"/>
      <c r="B17" s="87" t="s">
        <v>125</v>
      </c>
      <c r="C17" s="88" t="s">
        <v>126</v>
      </c>
      <c r="D17" s="86">
        <f t="shared" si="1"/>
        <v>6</v>
      </c>
      <c r="E17" s="74"/>
      <c r="F17" s="74"/>
      <c r="G17" s="75"/>
      <c r="H17" s="74"/>
      <c r="I17" s="74"/>
      <c r="J17" s="75"/>
      <c r="K17" s="75"/>
      <c r="L17" s="75"/>
      <c r="M17" s="75"/>
      <c r="N17" s="75">
        <v>1</v>
      </c>
      <c r="O17" s="74"/>
      <c r="P17" s="75"/>
      <c r="Q17" s="75">
        <v>1</v>
      </c>
      <c r="R17" s="75">
        <v>1</v>
      </c>
      <c r="S17" s="75">
        <v>1</v>
      </c>
      <c r="T17" s="75"/>
      <c r="U17" s="75"/>
      <c r="V17" s="75"/>
      <c r="W17" s="75">
        <v>1</v>
      </c>
      <c r="X17" s="74"/>
      <c r="Y17" s="75"/>
      <c r="Z17" s="75"/>
      <c r="AA17" s="75"/>
      <c r="AB17" s="75"/>
      <c r="AC17" s="75"/>
      <c r="AD17" s="75"/>
      <c r="AE17" s="75"/>
      <c r="AF17" s="75">
        <v>1</v>
      </c>
      <c r="AG17" s="75"/>
      <c r="AH17" s="75"/>
      <c r="AI17" s="75"/>
      <c r="AJ17" s="75"/>
    </row>
    <row r="18" spans="1:36" s="69" customFormat="1" ht="37.5" customHeight="1">
      <c r="A18" s="326"/>
      <c r="B18" s="87" t="s">
        <v>127</v>
      </c>
      <c r="C18" s="88" t="s">
        <v>128</v>
      </c>
      <c r="D18" s="86">
        <f t="shared" si="1"/>
        <v>4</v>
      </c>
      <c r="E18" s="74"/>
      <c r="F18" s="74"/>
      <c r="G18" s="75"/>
      <c r="H18" s="74">
        <v>1</v>
      </c>
      <c r="I18" s="74"/>
      <c r="J18" s="75"/>
      <c r="K18" s="75"/>
      <c r="L18" s="75"/>
      <c r="M18" s="75"/>
      <c r="N18" s="75"/>
      <c r="O18" s="74"/>
      <c r="P18" s="75"/>
      <c r="Q18" s="75"/>
      <c r="R18" s="75"/>
      <c r="S18" s="75">
        <v>1</v>
      </c>
      <c r="T18" s="75"/>
      <c r="U18" s="75"/>
      <c r="V18" s="75"/>
      <c r="W18" s="75"/>
      <c r="X18" s="74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>
        <v>1</v>
      </c>
      <c r="AJ18" s="75">
        <v>1</v>
      </c>
    </row>
    <row r="19" spans="1:36" s="69" customFormat="1" ht="48.75" customHeight="1">
      <c r="A19" s="326"/>
      <c r="B19" s="87" t="s">
        <v>129</v>
      </c>
      <c r="C19" s="88" t="s">
        <v>130</v>
      </c>
      <c r="D19" s="86">
        <f t="shared" si="1"/>
        <v>8</v>
      </c>
      <c r="E19" s="74"/>
      <c r="F19" s="74"/>
      <c r="G19" s="75"/>
      <c r="H19" s="74">
        <v>1</v>
      </c>
      <c r="I19" s="74"/>
      <c r="J19" s="75"/>
      <c r="K19" s="75"/>
      <c r="L19" s="75"/>
      <c r="M19" s="75"/>
      <c r="N19" s="75"/>
      <c r="O19" s="74"/>
      <c r="P19" s="75"/>
      <c r="Q19" s="75"/>
      <c r="R19" s="75"/>
      <c r="S19" s="75">
        <v>1</v>
      </c>
      <c r="T19" s="75">
        <v>1</v>
      </c>
      <c r="U19" s="75">
        <v>1</v>
      </c>
      <c r="V19" s="75"/>
      <c r="W19" s="75"/>
      <c r="X19" s="74"/>
      <c r="Y19" s="75"/>
      <c r="Z19" s="75"/>
      <c r="AA19" s="75">
        <v>1</v>
      </c>
      <c r="AB19" s="75"/>
      <c r="AC19" s="75"/>
      <c r="AD19" s="75"/>
      <c r="AE19" s="75"/>
      <c r="AF19" s="75">
        <v>1</v>
      </c>
      <c r="AG19" s="75"/>
      <c r="AH19" s="75"/>
      <c r="AI19" s="75">
        <v>1</v>
      </c>
      <c r="AJ19" s="75">
        <v>1</v>
      </c>
    </row>
    <row r="20" spans="1:36" ht="54" customHeight="1">
      <c r="A20" s="326"/>
      <c r="B20" s="87" t="s">
        <v>131</v>
      </c>
      <c r="C20" s="88" t="s">
        <v>132</v>
      </c>
      <c r="D20" s="86">
        <f t="shared" si="1"/>
        <v>2</v>
      </c>
      <c r="E20" s="74"/>
      <c r="F20" s="74"/>
      <c r="G20" s="74"/>
      <c r="H20" s="74"/>
      <c r="I20" s="74"/>
      <c r="J20" s="74">
        <v>1</v>
      </c>
      <c r="K20" s="74">
        <v>1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6"/>
      <c r="W20" s="74"/>
      <c r="X20" s="74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</row>
    <row r="21" spans="1:36" ht="51" customHeight="1">
      <c r="A21" s="326"/>
      <c r="B21" s="87" t="s">
        <v>133</v>
      </c>
      <c r="C21" s="88" t="s">
        <v>134</v>
      </c>
      <c r="D21" s="86">
        <f t="shared" si="1"/>
        <v>3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>
        <v>1</v>
      </c>
      <c r="Q21" s="74">
        <v>1</v>
      </c>
      <c r="R21" s="74">
        <v>1</v>
      </c>
      <c r="S21" s="74"/>
      <c r="T21" s="74"/>
      <c r="U21" s="74"/>
      <c r="V21" s="76"/>
      <c r="W21" s="74"/>
      <c r="X21" s="74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</row>
    <row r="22" spans="1:36" ht="55.5" customHeight="1">
      <c r="A22" s="326"/>
      <c r="B22" s="87" t="s">
        <v>135</v>
      </c>
      <c r="C22" s="88" t="s">
        <v>136</v>
      </c>
      <c r="D22" s="86">
        <f t="shared" si="1"/>
        <v>11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6"/>
      <c r="W22" s="74"/>
      <c r="X22" s="74"/>
      <c r="Y22" s="76">
        <v>1</v>
      </c>
      <c r="Z22" s="76">
        <v>1</v>
      </c>
      <c r="AA22" s="76">
        <v>1</v>
      </c>
      <c r="AB22" s="76">
        <v>1</v>
      </c>
      <c r="AC22" s="76">
        <v>1</v>
      </c>
      <c r="AD22" s="76">
        <v>1</v>
      </c>
      <c r="AE22" s="76">
        <v>1</v>
      </c>
      <c r="AF22" s="76">
        <v>1</v>
      </c>
      <c r="AG22" s="76">
        <v>1</v>
      </c>
      <c r="AH22" s="76">
        <v>1</v>
      </c>
      <c r="AI22" s="76"/>
      <c r="AJ22" s="76">
        <v>1</v>
      </c>
    </row>
    <row r="23" spans="1:36" ht="50.25" customHeight="1">
      <c r="A23" s="326"/>
      <c r="B23" s="87" t="s">
        <v>137</v>
      </c>
      <c r="C23" s="88" t="s">
        <v>138</v>
      </c>
      <c r="D23" s="86">
        <f t="shared" si="1"/>
        <v>9</v>
      </c>
      <c r="E23" s="74"/>
      <c r="F23" s="74"/>
      <c r="G23" s="74"/>
      <c r="H23" s="74"/>
      <c r="I23" s="74"/>
      <c r="J23" s="74"/>
      <c r="K23" s="74"/>
      <c r="L23" s="74"/>
      <c r="M23" s="74">
        <v>1</v>
      </c>
      <c r="N23" s="74"/>
      <c r="O23" s="74">
        <v>1</v>
      </c>
      <c r="P23" s="74"/>
      <c r="Q23" s="74">
        <v>1</v>
      </c>
      <c r="R23" s="74"/>
      <c r="S23" s="74"/>
      <c r="T23" s="74"/>
      <c r="U23" s="74"/>
      <c r="V23" s="76"/>
      <c r="W23" s="74"/>
      <c r="X23" s="74"/>
      <c r="Y23" s="76"/>
      <c r="Z23" s="76">
        <v>1</v>
      </c>
      <c r="AA23" s="76">
        <v>1</v>
      </c>
      <c r="AB23" s="76"/>
      <c r="AC23" s="76"/>
      <c r="AD23" s="76">
        <v>1</v>
      </c>
      <c r="AE23" s="76"/>
      <c r="AF23" s="76">
        <v>1</v>
      </c>
      <c r="AG23" s="76"/>
      <c r="AH23" s="76"/>
      <c r="AI23" s="76">
        <v>1</v>
      </c>
      <c r="AJ23" s="76">
        <v>1</v>
      </c>
    </row>
    <row r="24" spans="1:36" ht="52.5" customHeight="1">
      <c r="A24" s="326"/>
      <c r="B24" s="87" t="s">
        <v>139</v>
      </c>
      <c r="C24" s="88" t="s">
        <v>140</v>
      </c>
      <c r="D24" s="86">
        <f t="shared" si="1"/>
        <v>5</v>
      </c>
      <c r="E24" s="74"/>
      <c r="F24" s="74"/>
      <c r="G24" s="74"/>
      <c r="H24" s="74"/>
      <c r="I24" s="74"/>
      <c r="J24" s="74"/>
      <c r="K24" s="74"/>
      <c r="L24" s="74"/>
      <c r="M24" s="74"/>
      <c r="N24" s="74">
        <v>1</v>
      </c>
      <c r="O24" s="74"/>
      <c r="P24" s="74"/>
      <c r="Q24" s="74"/>
      <c r="R24" s="74"/>
      <c r="S24" s="74"/>
      <c r="T24" s="74"/>
      <c r="U24" s="74">
        <v>1</v>
      </c>
      <c r="V24" s="76"/>
      <c r="W24" s="74">
        <v>1</v>
      </c>
      <c r="X24" s="74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>
        <v>1</v>
      </c>
      <c r="AJ24" s="76">
        <v>1</v>
      </c>
    </row>
    <row r="25" spans="1:36" ht="71.25" customHeight="1">
      <c r="A25" s="326"/>
      <c r="B25" s="87" t="s">
        <v>141</v>
      </c>
      <c r="C25" s="88" t="s">
        <v>142</v>
      </c>
      <c r="D25" s="86">
        <f t="shared" si="1"/>
        <v>7</v>
      </c>
      <c r="E25" s="74"/>
      <c r="F25" s="74">
        <v>1</v>
      </c>
      <c r="G25" s="74">
        <v>1</v>
      </c>
      <c r="H25" s="74"/>
      <c r="I25" s="74">
        <v>1</v>
      </c>
      <c r="J25" s="74"/>
      <c r="K25" s="74">
        <v>1</v>
      </c>
      <c r="L25" s="74"/>
      <c r="M25" s="74"/>
      <c r="N25" s="74"/>
      <c r="O25" s="74">
        <v>1</v>
      </c>
      <c r="P25" s="74"/>
      <c r="Q25" s="74"/>
      <c r="R25" s="74"/>
      <c r="S25" s="74"/>
      <c r="T25" s="74">
        <v>1</v>
      </c>
      <c r="U25" s="74"/>
      <c r="V25" s="76"/>
      <c r="W25" s="74"/>
      <c r="X25" s="74"/>
      <c r="Y25" s="76"/>
      <c r="Z25" s="76"/>
      <c r="AA25" s="76"/>
      <c r="AB25" s="76"/>
      <c r="AC25" s="76"/>
      <c r="AD25" s="76"/>
      <c r="AE25" s="76"/>
      <c r="AF25" s="76"/>
      <c r="AG25" s="76">
        <v>1</v>
      </c>
      <c r="AH25" s="76"/>
      <c r="AI25" s="76"/>
      <c r="AJ25" s="76"/>
    </row>
    <row r="26" spans="1:36" ht="60.75" customHeight="1">
      <c r="A26" s="326"/>
      <c r="B26" s="87" t="s">
        <v>143</v>
      </c>
      <c r="C26" s="88" t="s">
        <v>144</v>
      </c>
      <c r="D26" s="86">
        <f t="shared" si="1"/>
        <v>2</v>
      </c>
      <c r="E26" s="74">
        <v>1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6">
        <v>1</v>
      </c>
      <c r="W26" s="74"/>
      <c r="X26" s="74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</row>
    <row r="27" spans="1:36" s="69" customFormat="1" ht="31.5" customHeight="1">
      <c r="A27" s="77"/>
      <c r="B27" s="87" t="s">
        <v>145</v>
      </c>
      <c r="C27" s="88" t="s">
        <v>146</v>
      </c>
      <c r="D27" s="86">
        <f t="shared" si="1"/>
        <v>17</v>
      </c>
      <c r="E27" s="74"/>
      <c r="F27" s="74"/>
      <c r="G27" s="75"/>
      <c r="H27" s="74"/>
      <c r="I27" s="74"/>
      <c r="J27" s="75"/>
      <c r="K27" s="75"/>
      <c r="L27" s="75"/>
      <c r="M27" s="75"/>
      <c r="N27" s="75">
        <v>1</v>
      </c>
      <c r="O27" s="74">
        <v>1</v>
      </c>
      <c r="P27" s="74"/>
      <c r="Q27" s="74">
        <v>1</v>
      </c>
      <c r="R27" s="74">
        <v>1</v>
      </c>
      <c r="S27" s="74">
        <v>1</v>
      </c>
      <c r="T27" s="74">
        <v>1</v>
      </c>
      <c r="U27" s="74"/>
      <c r="V27" s="76"/>
      <c r="W27" s="74">
        <v>1</v>
      </c>
      <c r="X27" s="74"/>
      <c r="Y27" s="75"/>
      <c r="Z27" s="75"/>
      <c r="AA27" s="75">
        <v>1</v>
      </c>
      <c r="AB27" s="75">
        <v>1</v>
      </c>
      <c r="AC27" s="75">
        <v>1</v>
      </c>
      <c r="AD27" s="75">
        <v>1</v>
      </c>
      <c r="AE27" s="75">
        <v>1</v>
      </c>
      <c r="AF27" s="75">
        <v>1</v>
      </c>
      <c r="AG27" s="75">
        <v>1</v>
      </c>
      <c r="AH27" s="75">
        <v>1</v>
      </c>
      <c r="AI27" s="75">
        <v>1</v>
      </c>
      <c r="AJ27" s="75">
        <v>1</v>
      </c>
    </row>
    <row r="28" spans="1:36" s="69" customFormat="1" ht="49.5" customHeight="1">
      <c r="A28" s="77"/>
      <c r="B28" s="87" t="s">
        <v>147</v>
      </c>
      <c r="C28" s="88" t="s">
        <v>148</v>
      </c>
      <c r="D28" s="86">
        <f t="shared" si="1"/>
        <v>5</v>
      </c>
      <c r="E28" s="74"/>
      <c r="F28" s="74"/>
      <c r="G28" s="75"/>
      <c r="H28" s="74"/>
      <c r="I28" s="74"/>
      <c r="J28" s="75"/>
      <c r="K28" s="75"/>
      <c r="L28" s="75"/>
      <c r="M28" s="75"/>
      <c r="N28" s="75"/>
      <c r="O28" s="74"/>
      <c r="P28" s="74"/>
      <c r="Q28" s="74"/>
      <c r="R28" s="74"/>
      <c r="S28" s="74"/>
      <c r="T28" s="74"/>
      <c r="U28" s="74"/>
      <c r="V28" s="76"/>
      <c r="W28" s="74"/>
      <c r="X28" s="74"/>
      <c r="Y28" s="75"/>
      <c r="Z28" s="75"/>
      <c r="AA28" s="75">
        <v>1</v>
      </c>
      <c r="AB28" s="75">
        <v>1</v>
      </c>
      <c r="AC28" s="75">
        <v>1</v>
      </c>
      <c r="AD28" s="75"/>
      <c r="AE28" s="75"/>
      <c r="AF28" s="75">
        <v>1</v>
      </c>
      <c r="AG28" s="75">
        <v>1</v>
      </c>
      <c r="AH28" s="75"/>
      <c r="AI28" s="75"/>
      <c r="AJ28" s="75"/>
    </row>
    <row r="29" spans="1:36" s="69" customFormat="1" ht="35.25" customHeight="1">
      <c r="A29" s="77"/>
      <c r="B29" s="87" t="s">
        <v>149</v>
      </c>
      <c r="C29" s="88" t="s">
        <v>150</v>
      </c>
      <c r="D29" s="86">
        <f t="shared" si="1"/>
        <v>3</v>
      </c>
      <c r="E29" s="74"/>
      <c r="F29" s="74"/>
      <c r="G29" s="75"/>
      <c r="H29" s="74"/>
      <c r="I29" s="74">
        <v>1</v>
      </c>
      <c r="J29" s="75"/>
      <c r="K29" s="75">
        <v>1</v>
      </c>
      <c r="L29" s="75"/>
      <c r="M29" s="75"/>
      <c r="N29" s="75"/>
      <c r="O29" s="74"/>
      <c r="P29" s="74"/>
      <c r="Q29" s="74"/>
      <c r="R29" s="74"/>
      <c r="S29" s="74"/>
      <c r="T29" s="74"/>
      <c r="U29" s="74"/>
      <c r="V29" s="76"/>
      <c r="W29" s="74"/>
      <c r="X29" s="74">
        <v>1</v>
      </c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</row>
    <row r="30" spans="1:36" s="69" customFormat="1" ht="35.25" customHeight="1">
      <c r="A30" s="77"/>
      <c r="B30" s="87" t="s">
        <v>151</v>
      </c>
      <c r="C30" s="88" t="s">
        <v>152</v>
      </c>
      <c r="D30" s="86">
        <f t="shared" si="1"/>
        <v>8</v>
      </c>
      <c r="E30" s="74">
        <v>1</v>
      </c>
      <c r="F30" s="74"/>
      <c r="G30" s="75"/>
      <c r="H30" s="74">
        <v>1</v>
      </c>
      <c r="I30" s="74"/>
      <c r="J30" s="75"/>
      <c r="K30" s="75"/>
      <c r="L30" s="75"/>
      <c r="M30" s="75"/>
      <c r="N30" s="75"/>
      <c r="O30" s="74"/>
      <c r="P30" s="74"/>
      <c r="Q30" s="74">
        <v>1</v>
      </c>
      <c r="R30" s="74"/>
      <c r="S30" s="74"/>
      <c r="T30" s="74"/>
      <c r="U30" s="74">
        <v>1</v>
      </c>
      <c r="V30" s="76"/>
      <c r="W30" s="74"/>
      <c r="X30" s="74">
        <v>1</v>
      </c>
      <c r="Y30" s="75"/>
      <c r="Z30" s="75"/>
      <c r="AA30" s="75">
        <v>1</v>
      </c>
      <c r="AB30" s="75"/>
      <c r="AC30" s="75"/>
      <c r="AD30" s="75"/>
      <c r="AE30" s="75"/>
      <c r="AF30" s="75"/>
      <c r="AG30" s="75"/>
      <c r="AH30" s="75"/>
      <c r="AI30" s="75">
        <v>1</v>
      </c>
      <c r="AJ30" s="75">
        <v>1</v>
      </c>
    </row>
    <row r="31" spans="1:36" s="69" customFormat="1" ht="36" customHeight="1" thickBot="1">
      <c r="A31" s="77"/>
      <c r="B31" s="87" t="s">
        <v>153</v>
      </c>
      <c r="C31" s="88" t="s">
        <v>154</v>
      </c>
      <c r="D31" s="86">
        <f t="shared" si="1"/>
        <v>28</v>
      </c>
      <c r="E31" s="74"/>
      <c r="F31" s="74"/>
      <c r="G31" s="75">
        <v>1</v>
      </c>
      <c r="H31" s="74">
        <v>1</v>
      </c>
      <c r="I31" s="74">
        <v>1</v>
      </c>
      <c r="J31" s="75">
        <v>1</v>
      </c>
      <c r="K31" s="75">
        <v>1</v>
      </c>
      <c r="L31" s="75">
        <v>1</v>
      </c>
      <c r="M31" s="75">
        <v>1</v>
      </c>
      <c r="N31" s="75">
        <v>1</v>
      </c>
      <c r="O31" s="74">
        <v>1</v>
      </c>
      <c r="P31" s="74">
        <v>1</v>
      </c>
      <c r="Q31" s="74">
        <v>1</v>
      </c>
      <c r="R31" s="74">
        <v>1</v>
      </c>
      <c r="S31" s="74">
        <v>1</v>
      </c>
      <c r="T31" s="74">
        <v>1</v>
      </c>
      <c r="U31" s="74">
        <v>1</v>
      </c>
      <c r="V31" s="76">
        <v>1</v>
      </c>
      <c r="W31" s="74">
        <v>1</v>
      </c>
      <c r="X31" s="74">
        <v>1</v>
      </c>
      <c r="Y31" s="75">
        <v>1</v>
      </c>
      <c r="Z31" s="75">
        <v>1</v>
      </c>
      <c r="AA31" s="75">
        <v>1</v>
      </c>
      <c r="AB31" s="75">
        <v>1</v>
      </c>
      <c r="AC31" s="75">
        <v>1</v>
      </c>
      <c r="AD31" s="75">
        <v>1</v>
      </c>
      <c r="AE31" s="75">
        <v>1</v>
      </c>
      <c r="AF31" s="75">
        <v>1</v>
      </c>
      <c r="AG31" s="75">
        <v>1</v>
      </c>
      <c r="AH31" s="75">
        <v>1</v>
      </c>
      <c r="AI31" s="75"/>
      <c r="AJ31" s="75"/>
    </row>
    <row r="32" spans="1:36" ht="48" customHeight="1">
      <c r="A32" s="325" t="s">
        <v>155</v>
      </c>
      <c r="B32" s="87" t="s">
        <v>156</v>
      </c>
      <c r="C32" s="88" t="s">
        <v>157</v>
      </c>
      <c r="D32" s="86">
        <f t="shared" si="1"/>
        <v>5</v>
      </c>
      <c r="E32" s="74"/>
      <c r="F32" s="74"/>
      <c r="G32" s="74"/>
      <c r="H32" s="74"/>
      <c r="I32" s="74"/>
      <c r="J32" s="74"/>
      <c r="K32" s="74"/>
      <c r="L32" s="74"/>
      <c r="M32" s="74"/>
      <c r="N32" s="74">
        <v>1</v>
      </c>
      <c r="O32" s="74"/>
      <c r="P32" s="74"/>
      <c r="Q32" s="74">
        <v>1</v>
      </c>
      <c r="R32" s="74"/>
      <c r="S32" s="74"/>
      <c r="T32" s="74">
        <v>1</v>
      </c>
      <c r="U32" s="74"/>
      <c r="V32" s="76"/>
      <c r="W32" s="74">
        <v>1</v>
      </c>
      <c r="X32" s="74">
        <v>1</v>
      </c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</row>
    <row r="33" spans="1:36" ht="38.25" customHeight="1">
      <c r="A33" s="326"/>
      <c r="B33" s="87" t="s">
        <v>158</v>
      </c>
      <c r="C33" s="88" t="s">
        <v>159</v>
      </c>
      <c r="D33" s="86">
        <f t="shared" si="1"/>
        <v>2</v>
      </c>
      <c r="E33" s="74"/>
      <c r="F33" s="74"/>
      <c r="G33" s="74"/>
      <c r="H33" s="74">
        <v>1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6"/>
      <c r="W33" s="74"/>
      <c r="X33" s="74"/>
      <c r="Y33" s="76"/>
      <c r="Z33" s="76"/>
      <c r="AA33" s="75">
        <v>1</v>
      </c>
      <c r="AB33" s="75"/>
      <c r="AC33" s="76"/>
      <c r="AD33" s="76"/>
      <c r="AE33" s="76"/>
      <c r="AF33" s="76"/>
      <c r="AG33" s="76"/>
      <c r="AH33" s="76"/>
      <c r="AI33" s="76"/>
      <c r="AJ33" s="76"/>
    </row>
    <row r="34" spans="1:36" ht="42" customHeight="1">
      <c r="A34" s="326"/>
      <c r="B34" s="87" t="s">
        <v>160</v>
      </c>
      <c r="C34" s="88" t="s">
        <v>161</v>
      </c>
      <c r="D34" s="86">
        <f t="shared" si="1"/>
        <v>2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6"/>
      <c r="W34" s="74"/>
      <c r="X34" s="74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>
        <v>1</v>
      </c>
      <c r="AJ34" s="76">
        <v>1</v>
      </c>
    </row>
    <row r="35" spans="1:36" ht="31.5" customHeight="1">
      <c r="A35" s="326"/>
      <c r="B35" s="87" t="s">
        <v>162</v>
      </c>
      <c r="C35" s="88" t="s">
        <v>163</v>
      </c>
      <c r="D35" s="86">
        <f t="shared" si="1"/>
        <v>1</v>
      </c>
      <c r="E35" s="74"/>
      <c r="F35" s="74"/>
      <c r="G35" s="74"/>
      <c r="H35" s="74">
        <v>1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6"/>
      <c r="W35" s="74"/>
      <c r="X35" s="74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</row>
    <row r="36" spans="1:36" ht="36" customHeight="1">
      <c r="A36" s="326"/>
      <c r="B36" s="87" t="s">
        <v>164</v>
      </c>
      <c r="C36" s="88" t="s">
        <v>165</v>
      </c>
      <c r="D36" s="86">
        <f t="shared" si="1"/>
        <v>3</v>
      </c>
      <c r="E36" s="74"/>
      <c r="F36" s="74"/>
      <c r="G36" s="75"/>
      <c r="H36" s="74"/>
      <c r="I36" s="74"/>
      <c r="J36" s="75"/>
      <c r="K36" s="75"/>
      <c r="L36" s="75"/>
      <c r="M36" s="75"/>
      <c r="N36" s="75"/>
      <c r="O36" s="74"/>
      <c r="P36" s="74"/>
      <c r="Q36" s="74"/>
      <c r="R36" s="74"/>
      <c r="S36" s="74">
        <v>1</v>
      </c>
      <c r="T36" s="74"/>
      <c r="U36" s="74"/>
      <c r="V36" s="76"/>
      <c r="W36" s="74"/>
      <c r="X36" s="74"/>
      <c r="Y36" s="75"/>
      <c r="Z36" s="75"/>
      <c r="AA36" s="75"/>
      <c r="AB36" s="75"/>
      <c r="AC36" s="75"/>
      <c r="AD36" s="75"/>
      <c r="AE36" s="75"/>
      <c r="AF36" s="75">
        <v>1</v>
      </c>
      <c r="AG36" s="75">
        <v>1</v>
      </c>
      <c r="AH36" s="75"/>
      <c r="AI36" s="75"/>
      <c r="AJ36" s="75"/>
    </row>
    <row r="37" spans="1:36" ht="75" customHeight="1">
      <c r="A37" s="326"/>
      <c r="B37" s="87" t="s">
        <v>166</v>
      </c>
      <c r="C37" s="88" t="s">
        <v>167</v>
      </c>
      <c r="D37" s="86">
        <f t="shared" si="1"/>
        <v>3</v>
      </c>
      <c r="E37" s="74"/>
      <c r="F37" s="74"/>
      <c r="G37" s="74"/>
      <c r="H37" s="74"/>
      <c r="I37" s="74">
        <v>1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6"/>
      <c r="W37" s="74"/>
      <c r="X37" s="74"/>
      <c r="Y37" s="76"/>
      <c r="Z37" s="76"/>
      <c r="AA37" s="75"/>
      <c r="AB37" s="75"/>
      <c r="AC37" s="76"/>
      <c r="AD37" s="75"/>
      <c r="AE37" s="75"/>
      <c r="AF37" s="75"/>
      <c r="AG37" s="75"/>
      <c r="AH37" s="75"/>
      <c r="AI37" s="75">
        <v>1</v>
      </c>
      <c r="AJ37" s="75">
        <v>1</v>
      </c>
    </row>
    <row r="38" spans="1:36" ht="70.5" customHeight="1">
      <c r="A38" s="326"/>
      <c r="B38" s="87" t="s">
        <v>168</v>
      </c>
      <c r="C38" s="88" t="s">
        <v>169</v>
      </c>
      <c r="D38" s="86">
        <f t="shared" si="1"/>
        <v>12</v>
      </c>
      <c r="E38" s="74"/>
      <c r="F38" s="74"/>
      <c r="G38" s="75"/>
      <c r="H38" s="74"/>
      <c r="I38" s="74"/>
      <c r="J38" s="75"/>
      <c r="K38" s="75"/>
      <c r="L38" s="75"/>
      <c r="M38" s="75"/>
      <c r="N38" s="75"/>
      <c r="O38" s="74"/>
      <c r="P38" s="74"/>
      <c r="Q38" s="74"/>
      <c r="R38" s="74"/>
      <c r="S38" s="74"/>
      <c r="T38" s="74"/>
      <c r="U38" s="74"/>
      <c r="V38" s="76"/>
      <c r="W38" s="74"/>
      <c r="X38" s="74"/>
      <c r="Y38" s="75">
        <v>1</v>
      </c>
      <c r="Z38" s="75">
        <v>1</v>
      </c>
      <c r="AA38" s="75">
        <v>1</v>
      </c>
      <c r="AB38" s="75">
        <v>1</v>
      </c>
      <c r="AC38" s="75">
        <v>1</v>
      </c>
      <c r="AD38" s="75">
        <v>1</v>
      </c>
      <c r="AE38" s="75">
        <v>1</v>
      </c>
      <c r="AF38" s="75">
        <v>1</v>
      </c>
      <c r="AG38" s="75">
        <v>1</v>
      </c>
      <c r="AH38" s="75">
        <v>1</v>
      </c>
      <c r="AI38" s="75">
        <v>1</v>
      </c>
      <c r="AJ38" s="75">
        <v>1</v>
      </c>
    </row>
    <row r="39" spans="1:36" ht="54" customHeight="1">
      <c r="A39" s="326"/>
      <c r="B39" s="87" t="s">
        <v>170</v>
      </c>
      <c r="C39" s="88" t="s">
        <v>171</v>
      </c>
      <c r="D39" s="86">
        <f t="shared" si="1"/>
        <v>15</v>
      </c>
      <c r="E39" s="74"/>
      <c r="F39" s="74"/>
      <c r="G39" s="75">
        <v>1</v>
      </c>
      <c r="H39" s="74">
        <v>1</v>
      </c>
      <c r="I39" s="74">
        <v>1</v>
      </c>
      <c r="J39" s="75"/>
      <c r="K39" s="75">
        <v>1</v>
      </c>
      <c r="L39" s="75"/>
      <c r="M39" s="75"/>
      <c r="N39" s="75"/>
      <c r="O39" s="74"/>
      <c r="P39" s="74"/>
      <c r="Q39" s="74">
        <v>1</v>
      </c>
      <c r="R39" s="74">
        <v>1</v>
      </c>
      <c r="S39" s="74">
        <v>1</v>
      </c>
      <c r="T39" s="74"/>
      <c r="U39" s="74"/>
      <c r="V39" s="76"/>
      <c r="W39" s="74"/>
      <c r="X39" s="74"/>
      <c r="Y39" s="75"/>
      <c r="Z39" s="75"/>
      <c r="AA39" s="75">
        <v>1</v>
      </c>
      <c r="AB39" s="75">
        <v>1</v>
      </c>
      <c r="AC39" s="75">
        <v>1</v>
      </c>
      <c r="AD39" s="75"/>
      <c r="AE39" s="75">
        <v>1</v>
      </c>
      <c r="AF39" s="75"/>
      <c r="AG39" s="75">
        <v>1</v>
      </c>
      <c r="AH39" s="75">
        <v>1</v>
      </c>
      <c r="AI39" s="75">
        <v>1</v>
      </c>
      <c r="AJ39" s="75">
        <v>1</v>
      </c>
    </row>
    <row r="40" spans="1:36" ht="28.5" customHeight="1">
      <c r="A40" s="326"/>
      <c r="B40" s="87" t="s">
        <v>172</v>
      </c>
      <c r="C40" s="88" t="s">
        <v>173</v>
      </c>
      <c r="D40" s="86">
        <f t="shared" si="1"/>
        <v>3</v>
      </c>
      <c r="E40" s="74"/>
      <c r="F40" s="74"/>
      <c r="G40" s="75"/>
      <c r="H40" s="74"/>
      <c r="I40" s="74"/>
      <c r="J40" s="75"/>
      <c r="K40" s="75"/>
      <c r="L40" s="75"/>
      <c r="M40" s="75">
        <v>1</v>
      </c>
      <c r="N40" s="75"/>
      <c r="O40" s="74"/>
      <c r="P40" s="74"/>
      <c r="Q40" s="74"/>
      <c r="R40" s="74"/>
      <c r="S40" s="74"/>
      <c r="T40" s="74"/>
      <c r="U40" s="74"/>
      <c r="V40" s="76"/>
      <c r="W40" s="74"/>
      <c r="X40" s="74"/>
      <c r="Y40" s="75"/>
      <c r="Z40" s="75">
        <v>1</v>
      </c>
      <c r="AA40" s="75"/>
      <c r="AB40" s="75"/>
      <c r="AC40" s="75"/>
      <c r="AD40" s="75">
        <v>1</v>
      </c>
      <c r="AE40" s="75"/>
      <c r="AF40" s="75"/>
      <c r="AG40" s="75"/>
      <c r="AH40" s="75"/>
      <c r="AI40" s="75"/>
      <c r="AJ40" s="75"/>
    </row>
    <row r="41" spans="1:41" ht="46.5" customHeight="1">
      <c r="A41" s="78"/>
      <c r="B41" s="79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80"/>
      <c r="S41" s="79"/>
      <c r="T41" s="79"/>
      <c r="U41" s="79"/>
      <c r="V41" s="78"/>
      <c r="W41" s="79"/>
      <c r="X41" s="79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1:41" ht="46.5" customHeight="1">
      <c r="A42" s="78"/>
      <c r="B42" s="79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80"/>
      <c r="S42" s="79"/>
      <c r="T42" s="79"/>
      <c r="U42" s="79"/>
      <c r="V42" s="78"/>
      <c r="W42" s="79"/>
      <c r="X42" s="79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ht="46.5" customHeight="1">
      <c r="A43" s="78"/>
      <c r="B43" s="79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80"/>
      <c r="S43" s="79"/>
      <c r="T43" s="79"/>
      <c r="U43" s="79"/>
      <c r="V43" s="78"/>
      <c r="W43" s="79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4" ht="46.5" customHeight="1"/>
    <row r="45" ht="46.5" customHeight="1"/>
    <row r="46" ht="46.5" customHeight="1"/>
    <row r="47" ht="46.5" customHeight="1"/>
    <row r="48" ht="46.5" customHeight="1"/>
    <row r="49" ht="46.5" customHeight="1"/>
    <row r="50" ht="46.5" customHeight="1"/>
    <row r="51" ht="46.5" customHeight="1"/>
    <row r="52" ht="46.5" customHeight="1"/>
    <row r="53" ht="46.5" customHeight="1"/>
    <row r="54" ht="46.5" customHeight="1"/>
    <row r="55" ht="46.5" customHeight="1"/>
    <row r="56" ht="46.5" customHeight="1"/>
    <row r="57" ht="46.5" customHeight="1"/>
  </sheetData>
  <sheetProtection/>
  <mergeCells count="11">
    <mergeCell ref="AI2:AJ2"/>
    <mergeCell ref="B5:D5"/>
    <mergeCell ref="A6:A15"/>
    <mergeCell ref="A16:A26"/>
    <mergeCell ref="A32:A40"/>
    <mergeCell ref="E2:G2"/>
    <mergeCell ref="H2:M2"/>
    <mergeCell ref="N2:X2"/>
    <mergeCell ref="Y2:AC2"/>
    <mergeCell ref="A1:AD1"/>
    <mergeCell ref="AD2:AH2"/>
  </mergeCells>
  <printOptions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Wioleta Jankowska</cp:lastModifiedBy>
  <cp:lastPrinted>2023-02-15T09:23:10Z</cp:lastPrinted>
  <dcterms:created xsi:type="dcterms:W3CDTF">2000-08-09T08:42:37Z</dcterms:created>
  <dcterms:modified xsi:type="dcterms:W3CDTF">2023-09-22T05:33:06Z</dcterms:modified>
  <cp:category/>
  <cp:version/>
  <cp:contentType/>
  <cp:contentStatus/>
</cp:coreProperties>
</file>