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powaga\Desktop\Iwona Powaga\Krajowe Ramy Kwalifikacji 2023_2026\"/>
    </mc:Choice>
  </mc:AlternateContent>
  <bookViews>
    <workbookView xWindow="0" yWindow="0" windowWidth="28800" windowHeight="11730" activeTab="2"/>
  </bookViews>
  <sheets>
    <sheet name="zalacznik_nr_1" sheetId="6" r:id="rId1"/>
    <sheet name="zalacznik_nr_2" sheetId="3" r:id="rId2"/>
    <sheet name="zalacznik_nr_3" sheetId="5" r:id="rId3"/>
    <sheet name="Arkusz1" sheetId="4" state="hidden" r:id="rId4"/>
  </sheets>
  <definedNames>
    <definedName name="_xlnm.Print_Area" localSheetId="1">zalacznik_nr_2!$A$1:$AV$84</definedName>
    <definedName name="_xlnm.Print_Area" localSheetId="2">zalacznik_nr_3!$A$1:$AV$84</definedName>
  </definedNames>
  <calcPr calcId="162913"/>
  <customWorkbookViews>
    <customWorkbookView name="a1" guid="{DEDEB9F7-A960-4C93-90C0-A771E61050C3}" maximized="1" xWindow="1" yWindow="1" windowWidth="1366" windowHeight="539" activeSheetId="1"/>
  </customWorkbookViews>
</workbook>
</file>

<file path=xl/calcChain.xml><?xml version="1.0" encoding="utf-8"?>
<calcChain xmlns="http://schemas.openxmlformats.org/spreadsheetml/2006/main">
  <c r="BJ71" i="6" l="1"/>
  <c r="BI71" i="6"/>
  <c r="BH71" i="6"/>
  <c r="BG71" i="6"/>
  <c r="AH65" i="3" l="1"/>
  <c r="BV7" i="6" l="1"/>
  <c r="BU7" i="6"/>
  <c r="BT7" i="6"/>
  <c r="BV8" i="6"/>
  <c r="BU8" i="6"/>
  <c r="BT8" i="6"/>
  <c r="I82" i="5"/>
  <c r="I80" i="5"/>
  <c r="I78" i="5"/>
  <c r="I76" i="5"/>
  <c r="I71" i="5"/>
  <c r="I64" i="5"/>
  <c r="I59" i="5"/>
  <c r="I52" i="5"/>
  <c r="I50" i="5"/>
  <c r="I36" i="5"/>
  <c r="I28" i="5"/>
  <c r="I13" i="5"/>
  <c r="I8" i="5"/>
  <c r="I80" i="3"/>
  <c r="I78" i="3"/>
  <c r="I76" i="3"/>
  <c r="I71" i="3"/>
  <c r="I64" i="3"/>
  <c r="I59" i="3"/>
  <c r="I52" i="3"/>
  <c r="I50" i="3"/>
  <c r="I36" i="3"/>
  <c r="I28" i="3"/>
  <c r="I13" i="3"/>
  <c r="I82" i="3" s="1"/>
  <c r="I8" i="3"/>
  <c r="H52" i="5" l="1"/>
  <c r="G54" i="5"/>
  <c r="G55" i="5"/>
  <c r="G56" i="5"/>
  <c r="G57" i="5"/>
  <c r="G58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AV66" i="5" l="1"/>
  <c r="AV67" i="5"/>
  <c r="AV68" i="5"/>
  <c r="AV69" i="5"/>
  <c r="AV70" i="5"/>
  <c r="AV65" i="5"/>
  <c r="AT64" i="3"/>
  <c r="AU64" i="3"/>
  <c r="AV64" i="5" l="1"/>
  <c r="AV66" i="3"/>
  <c r="AV67" i="3"/>
  <c r="AV68" i="3"/>
  <c r="AV69" i="3"/>
  <c r="AV70" i="3"/>
  <c r="BG62" i="6"/>
  <c r="BH62" i="6"/>
  <c r="BI62" i="6"/>
  <c r="BJ62" i="6"/>
  <c r="BG63" i="6"/>
  <c r="BH63" i="6"/>
  <c r="BI63" i="6"/>
  <c r="BJ63" i="6"/>
  <c r="BG64" i="6"/>
  <c r="BH64" i="6"/>
  <c r="BI64" i="6"/>
  <c r="BJ64" i="6"/>
  <c r="BG65" i="6"/>
  <c r="BH65" i="6"/>
  <c r="BI65" i="6"/>
  <c r="BJ65" i="6"/>
  <c r="BG66" i="6"/>
  <c r="BH66" i="6"/>
  <c r="BI66" i="6"/>
  <c r="BJ66" i="6"/>
  <c r="BJ61" i="6"/>
  <c r="BI61" i="6"/>
  <c r="BH61" i="6"/>
  <c r="BG61" i="6"/>
  <c r="D76" i="6"/>
  <c r="E76" i="6"/>
  <c r="F76" i="6"/>
  <c r="G76" i="6"/>
  <c r="H76" i="6"/>
  <c r="I76" i="6"/>
  <c r="J76" i="6"/>
  <c r="K76" i="6"/>
  <c r="L76" i="6"/>
  <c r="M76" i="6"/>
  <c r="N76" i="6"/>
  <c r="O76" i="6"/>
  <c r="P76" i="6"/>
  <c r="Q76" i="6"/>
  <c r="R76" i="6"/>
  <c r="S76" i="6"/>
  <c r="T76" i="6"/>
  <c r="U76" i="6"/>
  <c r="V76" i="6"/>
  <c r="W76" i="6"/>
  <c r="X76" i="6"/>
  <c r="Y76" i="6"/>
  <c r="Z76" i="6"/>
  <c r="AA76" i="6"/>
  <c r="AB76" i="6"/>
  <c r="AC76" i="6"/>
  <c r="AD76" i="6"/>
  <c r="AE76" i="6"/>
  <c r="AF76" i="6"/>
  <c r="AG76" i="6"/>
  <c r="AH76" i="6"/>
  <c r="AI76" i="6"/>
  <c r="AJ76" i="6"/>
  <c r="AK76" i="6"/>
  <c r="AL76" i="6"/>
  <c r="AM76" i="6"/>
  <c r="AN76" i="6"/>
  <c r="AO76" i="6"/>
  <c r="AP76" i="6"/>
  <c r="AQ76" i="6"/>
  <c r="AR76" i="6"/>
  <c r="AS76" i="6"/>
  <c r="AT76" i="6"/>
  <c r="AU76" i="6"/>
  <c r="AV76" i="6"/>
  <c r="AW76" i="6"/>
  <c r="AX76" i="6"/>
  <c r="AY76" i="6"/>
  <c r="AZ76" i="6"/>
  <c r="BA76" i="6"/>
  <c r="BB76" i="6"/>
  <c r="BC76" i="6"/>
  <c r="BD76" i="6"/>
  <c r="BE76" i="6"/>
  <c r="BF76" i="6"/>
  <c r="C76" i="6"/>
  <c r="AT64" i="5" l="1"/>
  <c r="AR64" i="5"/>
  <c r="AQ64" i="5"/>
  <c r="AP64" i="5"/>
  <c r="AO64" i="5"/>
  <c r="AL64" i="5"/>
  <c r="AK64" i="5"/>
  <c r="AJ64" i="5"/>
  <c r="AH64" i="5"/>
  <c r="AG64" i="5"/>
  <c r="AF64" i="5"/>
  <c r="AD64" i="5"/>
  <c r="AC64" i="5"/>
  <c r="AB64" i="5"/>
  <c r="Z64" i="5"/>
  <c r="Y64" i="5"/>
  <c r="X64" i="5"/>
  <c r="H64" i="5"/>
  <c r="AU59" i="5"/>
  <c r="AT59" i="5"/>
  <c r="AR59" i="5"/>
  <c r="AQ59" i="5"/>
  <c r="AP59" i="5"/>
  <c r="AO59" i="5"/>
  <c r="AN59" i="5"/>
  <c r="AM59" i="5"/>
  <c r="AL59" i="5"/>
  <c r="AK59" i="5"/>
  <c r="AJ59" i="5"/>
  <c r="AH59" i="5"/>
  <c r="AG59" i="5"/>
  <c r="AF59" i="5"/>
  <c r="AD59" i="5"/>
  <c r="AC59" i="5"/>
  <c r="AB59" i="5"/>
  <c r="AA59" i="5"/>
  <c r="Z59" i="5"/>
  <c r="Y59" i="5"/>
  <c r="X59" i="5"/>
  <c r="L59" i="5"/>
  <c r="K59" i="5"/>
  <c r="J59" i="5"/>
  <c r="H59" i="5"/>
  <c r="N70" i="5"/>
  <c r="N69" i="5"/>
  <c r="N68" i="5"/>
  <c r="N67" i="5"/>
  <c r="N66" i="5"/>
  <c r="N65" i="5"/>
  <c r="M70" i="5"/>
  <c r="M69" i="5"/>
  <c r="M68" i="5"/>
  <c r="M67" i="5"/>
  <c r="M66" i="5"/>
  <c r="M65" i="5"/>
  <c r="F70" i="5"/>
  <c r="F69" i="5"/>
  <c r="F68" i="5"/>
  <c r="F67" i="5"/>
  <c r="F66" i="5"/>
  <c r="F65" i="5"/>
  <c r="G70" i="5"/>
  <c r="G69" i="5"/>
  <c r="G68" i="5"/>
  <c r="G67" i="5"/>
  <c r="G66" i="5"/>
  <c r="G65" i="5"/>
  <c r="AV63" i="5"/>
  <c r="N63" i="5"/>
  <c r="M63" i="5"/>
  <c r="G63" i="5"/>
  <c r="F63" i="5"/>
  <c r="E66" i="5" l="1"/>
  <c r="AS66" i="5" s="1"/>
  <c r="E70" i="5"/>
  <c r="AS70" i="5" s="1"/>
  <c r="F64" i="5"/>
  <c r="E69" i="5"/>
  <c r="AS69" i="5" s="1"/>
  <c r="E63" i="5"/>
  <c r="AS63" i="5" s="1"/>
  <c r="E65" i="5"/>
  <c r="AS65" i="5" s="1"/>
  <c r="E68" i="5"/>
  <c r="N64" i="5"/>
  <c r="E67" i="5"/>
  <c r="M64" i="5"/>
  <c r="G64" i="5"/>
  <c r="N67" i="3"/>
  <c r="M67" i="3"/>
  <c r="G67" i="3"/>
  <c r="F67" i="3"/>
  <c r="N66" i="3"/>
  <c r="M66" i="3"/>
  <c r="G66" i="3"/>
  <c r="F66" i="3"/>
  <c r="F68" i="3"/>
  <c r="M68" i="3"/>
  <c r="N68" i="3"/>
  <c r="E67" i="3" l="1"/>
  <c r="AS67" i="3" s="1"/>
  <c r="D66" i="5"/>
  <c r="D69" i="5"/>
  <c r="D65" i="5"/>
  <c r="E68" i="3"/>
  <c r="D68" i="5"/>
  <c r="AS68" i="5"/>
  <c r="D63" i="5"/>
  <c r="D67" i="5"/>
  <c r="AS67" i="5"/>
  <c r="D70" i="5"/>
  <c r="E64" i="5"/>
  <c r="E66" i="3"/>
  <c r="M70" i="3"/>
  <c r="N70" i="3"/>
  <c r="D67" i="3" l="1"/>
  <c r="D64" i="5"/>
  <c r="AS64" i="5"/>
  <c r="D66" i="3"/>
  <c r="AS66" i="3"/>
  <c r="D68" i="3"/>
  <c r="AS68" i="3"/>
  <c r="AL64" i="3"/>
  <c r="AK64" i="3"/>
  <c r="AJ64" i="3"/>
  <c r="AI64" i="3"/>
  <c r="AH64" i="3"/>
  <c r="AG64" i="3"/>
  <c r="AF64" i="3"/>
  <c r="AE64" i="3"/>
  <c r="AD64" i="3"/>
  <c r="AC64" i="3"/>
  <c r="AB64" i="3"/>
  <c r="Z64" i="3"/>
  <c r="AA64" i="3"/>
  <c r="Y64" i="3"/>
  <c r="X64" i="3"/>
  <c r="AR64" i="3"/>
  <c r="AV65" i="3"/>
  <c r="AV64" i="3" s="1"/>
  <c r="AQ64" i="3"/>
  <c r="AP64" i="3"/>
  <c r="AO64" i="3"/>
  <c r="H64" i="3"/>
  <c r="M69" i="3"/>
  <c r="N69" i="3"/>
  <c r="F70" i="3"/>
  <c r="F69" i="3"/>
  <c r="F65" i="3"/>
  <c r="G70" i="3"/>
  <c r="G69" i="3"/>
  <c r="M65" i="3"/>
  <c r="N65" i="3"/>
  <c r="G65" i="3"/>
  <c r="E69" i="3" l="1"/>
  <c r="M64" i="3"/>
  <c r="G64" i="3"/>
  <c r="N64" i="3"/>
  <c r="E70" i="3"/>
  <c r="AS70" i="3" s="1"/>
  <c r="E65" i="3"/>
  <c r="AS65" i="3" s="1"/>
  <c r="D69" i="3" l="1"/>
  <c r="AS69" i="3"/>
  <c r="AS64" i="3" s="1"/>
  <c r="D65" i="3"/>
  <c r="D70" i="3"/>
  <c r="E64" i="3"/>
  <c r="D75" i="3"/>
  <c r="N75" i="3" s="1"/>
  <c r="H52" i="3"/>
  <c r="G47" i="3"/>
  <c r="N47" i="3"/>
  <c r="D64" i="3" l="1"/>
  <c r="BH5" i="6"/>
  <c r="BG5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AE73" i="6"/>
  <c r="AF73" i="6"/>
  <c r="AG73" i="6"/>
  <c r="AH73" i="6"/>
  <c r="AI73" i="6"/>
  <c r="AJ73" i="6"/>
  <c r="AK73" i="6"/>
  <c r="AL73" i="6"/>
  <c r="AM73" i="6"/>
  <c r="AN73" i="6"/>
  <c r="AO73" i="6"/>
  <c r="AP73" i="6"/>
  <c r="AQ73" i="6"/>
  <c r="AR73" i="6"/>
  <c r="AS73" i="6"/>
  <c r="AT73" i="6"/>
  <c r="AU73" i="6"/>
  <c r="AV73" i="6"/>
  <c r="AW73" i="6"/>
  <c r="AX73" i="6"/>
  <c r="AY73" i="6"/>
  <c r="AZ73" i="6"/>
  <c r="BA73" i="6"/>
  <c r="BB73" i="6"/>
  <c r="BC73" i="6"/>
  <c r="BD73" i="6"/>
  <c r="BE73" i="6"/>
  <c r="BF73" i="6"/>
  <c r="D74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T74" i="6"/>
  <c r="U74" i="6"/>
  <c r="V74" i="6"/>
  <c r="W74" i="6"/>
  <c r="X74" i="6"/>
  <c r="Y74" i="6"/>
  <c r="Z74" i="6"/>
  <c r="AA74" i="6"/>
  <c r="AB74" i="6"/>
  <c r="AC74" i="6"/>
  <c r="AD74" i="6"/>
  <c r="AE74" i="6"/>
  <c r="AF74" i="6"/>
  <c r="AG74" i="6"/>
  <c r="AH74" i="6"/>
  <c r="AI74" i="6"/>
  <c r="AJ74" i="6"/>
  <c r="AK74" i="6"/>
  <c r="AL74" i="6"/>
  <c r="AM74" i="6"/>
  <c r="AN74" i="6"/>
  <c r="AO74" i="6"/>
  <c r="AP74" i="6"/>
  <c r="AQ74" i="6"/>
  <c r="AR74" i="6"/>
  <c r="AS74" i="6"/>
  <c r="AT74" i="6"/>
  <c r="AU74" i="6"/>
  <c r="AV74" i="6"/>
  <c r="AW74" i="6"/>
  <c r="AX74" i="6"/>
  <c r="AY74" i="6"/>
  <c r="AZ74" i="6"/>
  <c r="BA74" i="6"/>
  <c r="BB74" i="6"/>
  <c r="BC74" i="6"/>
  <c r="BD74" i="6"/>
  <c r="BE74" i="6"/>
  <c r="BF74" i="6"/>
  <c r="D75" i="6"/>
  <c r="E75" i="6"/>
  <c r="F75" i="6"/>
  <c r="G75" i="6"/>
  <c r="H75" i="6"/>
  <c r="I75" i="6"/>
  <c r="J75" i="6"/>
  <c r="K75" i="6"/>
  <c r="L75" i="6"/>
  <c r="M75" i="6"/>
  <c r="N75" i="6"/>
  <c r="O75" i="6"/>
  <c r="P75" i="6"/>
  <c r="Q75" i="6"/>
  <c r="R75" i="6"/>
  <c r="S75" i="6"/>
  <c r="T75" i="6"/>
  <c r="U75" i="6"/>
  <c r="V75" i="6"/>
  <c r="W75" i="6"/>
  <c r="X75" i="6"/>
  <c r="Y75" i="6"/>
  <c r="Z75" i="6"/>
  <c r="AA75" i="6"/>
  <c r="AB75" i="6"/>
  <c r="AC75" i="6"/>
  <c r="AD75" i="6"/>
  <c r="AE75" i="6"/>
  <c r="AF75" i="6"/>
  <c r="AG75" i="6"/>
  <c r="AH75" i="6"/>
  <c r="AI75" i="6"/>
  <c r="AJ75" i="6"/>
  <c r="AK75" i="6"/>
  <c r="AL75" i="6"/>
  <c r="AM75" i="6"/>
  <c r="AN75" i="6"/>
  <c r="AO75" i="6"/>
  <c r="AP75" i="6"/>
  <c r="AQ75" i="6"/>
  <c r="AR75" i="6"/>
  <c r="AS75" i="6"/>
  <c r="AT75" i="6"/>
  <c r="AU75" i="6"/>
  <c r="AV75" i="6"/>
  <c r="AW75" i="6"/>
  <c r="AX75" i="6"/>
  <c r="AY75" i="6"/>
  <c r="AZ75" i="6"/>
  <c r="BA75" i="6"/>
  <c r="BB75" i="6"/>
  <c r="BC75" i="6"/>
  <c r="BD75" i="6"/>
  <c r="BE75" i="6"/>
  <c r="BF75" i="6"/>
  <c r="C75" i="6"/>
  <c r="C74" i="6"/>
  <c r="C73" i="6"/>
  <c r="BH75" i="6" l="1"/>
  <c r="BH74" i="6"/>
  <c r="BJ74" i="6"/>
  <c r="BH73" i="6"/>
  <c r="BJ73" i="6"/>
  <c r="BJ70" i="6"/>
  <c r="BI70" i="6"/>
  <c r="BH70" i="6"/>
  <c r="BG70" i="6"/>
  <c r="BJ69" i="6"/>
  <c r="BI69" i="6"/>
  <c r="BH69" i="6"/>
  <c r="BG69" i="6"/>
  <c r="BJ68" i="6"/>
  <c r="BI68" i="6"/>
  <c r="BH68" i="6"/>
  <c r="BG68" i="6"/>
  <c r="BJ59" i="6"/>
  <c r="BI59" i="6"/>
  <c r="BH59" i="6"/>
  <c r="BG59" i="6"/>
  <c r="BJ58" i="6"/>
  <c r="BI58" i="6"/>
  <c r="BH58" i="6"/>
  <c r="BG58" i="6"/>
  <c r="BJ57" i="6"/>
  <c r="BI57" i="6"/>
  <c r="BH57" i="6"/>
  <c r="BG57" i="6"/>
  <c r="BJ56" i="6"/>
  <c r="BI56" i="6"/>
  <c r="BH56" i="6"/>
  <c r="BG56" i="6"/>
  <c r="BJ54" i="6"/>
  <c r="BI54" i="6"/>
  <c r="BH54" i="6"/>
  <c r="BG54" i="6"/>
  <c r="BJ53" i="6"/>
  <c r="BI53" i="6"/>
  <c r="BH53" i="6"/>
  <c r="BG53" i="6"/>
  <c r="BJ52" i="6"/>
  <c r="BI52" i="6"/>
  <c r="BH52" i="6"/>
  <c r="BG52" i="6"/>
  <c r="BJ51" i="6"/>
  <c r="BI51" i="6"/>
  <c r="BH51" i="6"/>
  <c r="BG51" i="6"/>
  <c r="BJ50" i="6"/>
  <c r="BI50" i="6"/>
  <c r="BH50" i="6"/>
  <c r="BG50" i="6"/>
  <c r="BJ49" i="6"/>
  <c r="BI49" i="6"/>
  <c r="BH49" i="6"/>
  <c r="BG49" i="6"/>
  <c r="BJ47" i="6"/>
  <c r="BI47" i="6"/>
  <c r="BH47" i="6"/>
  <c r="BG47" i="6"/>
  <c r="BJ45" i="6"/>
  <c r="BI45" i="6"/>
  <c r="BH45" i="6"/>
  <c r="BG45" i="6"/>
  <c r="BJ44" i="6"/>
  <c r="BI44" i="6"/>
  <c r="BH44" i="6"/>
  <c r="BG44" i="6"/>
  <c r="BJ43" i="6"/>
  <c r="BI43" i="6"/>
  <c r="BH43" i="6"/>
  <c r="BG43" i="6"/>
  <c r="BJ42" i="6"/>
  <c r="BI42" i="6"/>
  <c r="BH42" i="6"/>
  <c r="BG42" i="6"/>
  <c r="BJ41" i="6"/>
  <c r="BI41" i="6"/>
  <c r="BH41" i="6"/>
  <c r="BG41" i="6"/>
  <c r="BJ40" i="6"/>
  <c r="BI40" i="6"/>
  <c r="BH40" i="6"/>
  <c r="BG40" i="6"/>
  <c r="BJ39" i="6"/>
  <c r="BI39" i="6"/>
  <c r="BH39" i="6"/>
  <c r="BG39" i="6"/>
  <c r="BJ38" i="6"/>
  <c r="BI38" i="6"/>
  <c r="BH38" i="6"/>
  <c r="BG38" i="6"/>
  <c r="BJ37" i="6"/>
  <c r="BI37" i="6"/>
  <c r="BH37" i="6"/>
  <c r="BG37" i="6"/>
  <c r="BJ36" i="6"/>
  <c r="BI36" i="6"/>
  <c r="BH36" i="6"/>
  <c r="BG36" i="6"/>
  <c r="BJ35" i="6"/>
  <c r="BI35" i="6"/>
  <c r="BH35" i="6"/>
  <c r="BG35" i="6"/>
  <c r="BJ34" i="6"/>
  <c r="BI34" i="6"/>
  <c r="BH34" i="6"/>
  <c r="BG34" i="6"/>
  <c r="BJ33" i="6"/>
  <c r="BI33" i="6"/>
  <c r="BH33" i="6"/>
  <c r="BG33" i="6"/>
  <c r="BJ30" i="6"/>
  <c r="BI30" i="6"/>
  <c r="BH30" i="6"/>
  <c r="BG30" i="6"/>
  <c r="BJ29" i="6"/>
  <c r="BI29" i="6"/>
  <c r="BH29" i="6"/>
  <c r="BG29" i="6"/>
  <c r="BJ28" i="6"/>
  <c r="BI28" i="6"/>
  <c r="BH28" i="6"/>
  <c r="BG28" i="6"/>
  <c r="BJ27" i="6"/>
  <c r="BI27" i="6"/>
  <c r="BH27" i="6"/>
  <c r="BG27" i="6"/>
  <c r="BJ26" i="6"/>
  <c r="BI26" i="6"/>
  <c r="BH26" i="6"/>
  <c r="BG26" i="6"/>
  <c r="BJ25" i="6"/>
  <c r="BI25" i="6"/>
  <c r="BH25" i="6"/>
  <c r="BG25" i="6"/>
  <c r="BJ23" i="6"/>
  <c r="BI23" i="6"/>
  <c r="BH23" i="6"/>
  <c r="BG23" i="6"/>
  <c r="BJ22" i="6"/>
  <c r="BI22" i="6"/>
  <c r="BH22" i="6"/>
  <c r="BG22" i="6"/>
  <c r="BJ21" i="6"/>
  <c r="BI21" i="6"/>
  <c r="BH21" i="6"/>
  <c r="BG21" i="6"/>
  <c r="BJ20" i="6"/>
  <c r="BI20" i="6"/>
  <c r="BH20" i="6"/>
  <c r="BG20" i="6"/>
  <c r="BJ19" i="6"/>
  <c r="BI19" i="6"/>
  <c r="BH19" i="6"/>
  <c r="BG19" i="6"/>
  <c r="BJ18" i="6"/>
  <c r="BI18" i="6"/>
  <c r="BH18" i="6"/>
  <c r="BG18" i="6"/>
  <c r="BJ17" i="6"/>
  <c r="BI17" i="6"/>
  <c r="BH17" i="6"/>
  <c r="BG17" i="6"/>
  <c r="BJ16" i="6"/>
  <c r="BI16" i="6"/>
  <c r="BH16" i="6"/>
  <c r="BG16" i="6"/>
  <c r="BJ15" i="6"/>
  <c r="BI15" i="6"/>
  <c r="BH15" i="6"/>
  <c r="BG15" i="6"/>
  <c r="BJ14" i="6"/>
  <c r="BI14" i="6"/>
  <c r="BH14" i="6"/>
  <c r="BG14" i="6"/>
  <c r="BJ13" i="6"/>
  <c r="BI13" i="6"/>
  <c r="BH13" i="6"/>
  <c r="BG13" i="6"/>
  <c r="BJ12" i="6"/>
  <c r="BI12" i="6"/>
  <c r="BH12" i="6"/>
  <c r="BG12" i="6"/>
  <c r="BJ11" i="6"/>
  <c r="BI11" i="6"/>
  <c r="BH11" i="6"/>
  <c r="BG11" i="6"/>
  <c r="BJ10" i="6"/>
  <c r="BI10" i="6"/>
  <c r="BH10" i="6"/>
  <c r="BG10" i="6"/>
  <c r="BJ8" i="6"/>
  <c r="BI8" i="6"/>
  <c r="BH8" i="6"/>
  <c r="BG8" i="6"/>
  <c r="BJ7" i="6"/>
  <c r="BI7" i="6"/>
  <c r="BH7" i="6"/>
  <c r="BG7" i="6"/>
  <c r="BJ6" i="6"/>
  <c r="BI6" i="6"/>
  <c r="BH6" i="6"/>
  <c r="BH76" i="6" s="1"/>
  <c r="BG6" i="6"/>
  <c r="BG76" i="6" s="1"/>
  <c r="BJ5" i="6"/>
  <c r="BI5" i="6"/>
  <c r="BI76" i="6" l="1"/>
  <c r="BJ76" i="6"/>
  <c r="BJ75" i="6"/>
  <c r="BI73" i="6"/>
  <c r="BI74" i="6"/>
  <c r="BI75" i="6"/>
  <c r="BG74" i="6"/>
  <c r="BG75" i="6"/>
  <c r="BG73" i="6"/>
  <c r="L50" i="5" l="1"/>
  <c r="D75" i="5"/>
  <c r="N75" i="5" s="1"/>
  <c r="N62" i="5"/>
  <c r="N61" i="5"/>
  <c r="N60" i="5"/>
  <c r="M62" i="5"/>
  <c r="M61" i="5"/>
  <c r="M60" i="5"/>
  <c r="G62" i="5"/>
  <c r="G61" i="5"/>
  <c r="G60" i="5"/>
  <c r="N58" i="5"/>
  <c r="N57" i="5"/>
  <c r="N56" i="5"/>
  <c r="N55" i="5"/>
  <c r="N54" i="5"/>
  <c r="N53" i="5"/>
  <c r="M58" i="5"/>
  <c r="M57" i="5"/>
  <c r="M56" i="5"/>
  <c r="M55" i="5"/>
  <c r="M54" i="5"/>
  <c r="M53" i="5"/>
  <c r="G53" i="5"/>
  <c r="N51" i="5"/>
  <c r="G51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M51" i="5"/>
  <c r="M50" i="5" s="1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N35" i="5"/>
  <c r="N34" i="5"/>
  <c r="N33" i="5"/>
  <c r="N32" i="5"/>
  <c r="N31" i="5"/>
  <c r="N30" i="5"/>
  <c r="N29" i="5"/>
  <c r="M35" i="5"/>
  <c r="M34" i="5"/>
  <c r="M33" i="5"/>
  <c r="M32" i="5"/>
  <c r="M31" i="5"/>
  <c r="M30" i="5"/>
  <c r="M29" i="5"/>
  <c r="G35" i="5"/>
  <c r="G34" i="5"/>
  <c r="G33" i="5"/>
  <c r="G32" i="5"/>
  <c r="G31" i="5"/>
  <c r="G30" i="5"/>
  <c r="G29" i="5"/>
  <c r="F35" i="5"/>
  <c r="F34" i="5"/>
  <c r="F33" i="5"/>
  <c r="F32" i="5"/>
  <c r="F31" i="5"/>
  <c r="F30" i="5"/>
  <c r="F29" i="5"/>
  <c r="N27" i="5"/>
  <c r="N26" i="5"/>
  <c r="N25" i="5"/>
  <c r="M27" i="5"/>
  <c r="M26" i="5"/>
  <c r="M25" i="5"/>
  <c r="G27" i="5"/>
  <c r="G26" i="5"/>
  <c r="G25" i="5"/>
  <c r="G24" i="5"/>
  <c r="M24" i="5"/>
  <c r="N24" i="5"/>
  <c r="G23" i="5"/>
  <c r="G22" i="5"/>
  <c r="G21" i="5"/>
  <c r="M23" i="5"/>
  <c r="M22" i="5"/>
  <c r="N23" i="5"/>
  <c r="N22" i="5"/>
  <c r="N21" i="5"/>
  <c r="N20" i="5"/>
  <c r="M20" i="5"/>
  <c r="G20" i="5"/>
  <c r="G19" i="5"/>
  <c r="M19" i="5"/>
  <c r="N19" i="5"/>
  <c r="G18" i="5"/>
  <c r="G17" i="5"/>
  <c r="G16" i="5"/>
  <c r="G14" i="5"/>
  <c r="F12" i="5"/>
  <c r="F11" i="5"/>
  <c r="G11" i="5"/>
  <c r="G10" i="5"/>
  <c r="G9" i="5"/>
  <c r="M18" i="5"/>
  <c r="N18" i="5"/>
  <c r="M16" i="5"/>
  <c r="M15" i="5"/>
  <c r="M14" i="5"/>
  <c r="N17" i="5"/>
  <c r="N16" i="5"/>
  <c r="N15" i="5"/>
  <c r="N14" i="5"/>
  <c r="N12" i="5"/>
  <c r="N11" i="5"/>
  <c r="N10" i="5"/>
  <c r="AV19" i="5"/>
  <c r="N9" i="5"/>
  <c r="M59" i="5" l="1"/>
  <c r="G59" i="5"/>
  <c r="N59" i="5"/>
  <c r="D74" i="5"/>
  <c r="N74" i="5" s="1"/>
  <c r="D73" i="5"/>
  <c r="N73" i="5" s="1"/>
  <c r="N71" i="5" s="1"/>
  <c r="D72" i="5"/>
  <c r="N72" i="5" s="1"/>
  <c r="AU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M71" i="5"/>
  <c r="L71" i="5"/>
  <c r="K71" i="5"/>
  <c r="J71" i="5"/>
  <c r="H71" i="5"/>
  <c r="G71" i="5"/>
  <c r="F71" i="5"/>
  <c r="E71" i="5"/>
  <c r="AV62" i="5"/>
  <c r="F62" i="5"/>
  <c r="E62" i="5" s="1"/>
  <c r="AV61" i="5"/>
  <c r="F61" i="5"/>
  <c r="E61" i="5" s="1"/>
  <c r="AV60" i="5"/>
  <c r="F60" i="5"/>
  <c r="AI59" i="5"/>
  <c r="AE59" i="5"/>
  <c r="W59" i="5"/>
  <c r="V59" i="5"/>
  <c r="U59" i="5"/>
  <c r="T59" i="5"/>
  <c r="S59" i="5"/>
  <c r="R59" i="5"/>
  <c r="Q59" i="5"/>
  <c r="P59" i="5"/>
  <c r="O59" i="5"/>
  <c r="AV58" i="5"/>
  <c r="F58" i="5"/>
  <c r="E58" i="5" s="1"/>
  <c r="AV57" i="5"/>
  <c r="F57" i="5"/>
  <c r="E57" i="5" s="1"/>
  <c r="AV56" i="5"/>
  <c r="F56" i="5"/>
  <c r="E56" i="5" s="1"/>
  <c r="AV55" i="5"/>
  <c r="F55" i="5"/>
  <c r="E55" i="5" s="1"/>
  <c r="AV54" i="5"/>
  <c r="F54" i="5"/>
  <c r="E54" i="5" s="1"/>
  <c r="AV53" i="5"/>
  <c r="F53" i="5"/>
  <c r="E53" i="5" s="1"/>
  <c r="AU52" i="5"/>
  <c r="AT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G52" i="5"/>
  <c r="AV51" i="5"/>
  <c r="AV50" i="5" s="1"/>
  <c r="F51" i="5"/>
  <c r="E51" i="5" s="1"/>
  <c r="AU50" i="5"/>
  <c r="AT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K50" i="5"/>
  <c r="J50" i="5"/>
  <c r="H50" i="5"/>
  <c r="G50" i="5"/>
  <c r="E49" i="5"/>
  <c r="AS49" i="5" s="1"/>
  <c r="E48" i="5"/>
  <c r="AS48" i="5" s="1"/>
  <c r="E47" i="5"/>
  <c r="D47" i="5" s="1"/>
  <c r="E46" i="5"/>
  <c r="AV45" i="5"/>
  <c r="AV36" i="5" s="1"/>
  <c r="E45" i="5"/>
  <c r="N36" i="5"/>
  <c r="M36" i="5"/>
  <c r="G36" i="5"/>
  <c r="E43" i="5"/>
  <c r="E42" i="5"/>
  <c r="D42" i="5" s="1"/>
  <c r="E41" i="5"/>
  <c r="E40" i="5"/>
  <c r="E39" i="5"/>
  <c r="E38" i="5"/>
  <c r="D38" i="5" s="1"/>
  <c r="E37" i="5"/>
  <c r="AU36" i="5"/>
  <c r="AT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L36" i="5"/>
  <c r="K36" i="5"/>
  <c r="J36" i="5"/>
  <c r="H36" i="5"/>
  <c r="E35" i="5"/>
  <c r="E33" i="5"/>
  <c r="AV32" i="5"/>
  <c r="AV28" i="5" s="1"/>
  <c r="E32" i="5"/>
  <c r="G28" i="5"/>
  <c r="E31" i="5"/>
  <c r="E30" i="5"/>
  <c r="E29" i="5"/>
  <c r="D29" i="5" s="1"/>
  <c r="AU28" i="5"/>
  <c r="AT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H28" i="5"/>
  <c r="AU27" i="5"/>
  <c r="E27" i="5"/>
  <c r="D27" i="5" s="1"/>
  <c r="AU26" i="5"/>
  <c r="E26" i="5"/>
  <c r="D26" i="5" s="1"/>
  <c r="E25" i="5"/>
  <c r="AV24" i="5"/>
  <c r="E24" i="5"/>
  <c r="D24" i="5" s="1"/>
  <c r="E23" i="5"/>
  <c r="E22" i="5"/>
  <c r="M21" i="5"/>
  <c r="E21" i="5" s="1"/>
  <c r="D21" i="5" s="1"/>
  <c r="E20" i="5"/>
  <c r="E19" i="5"/>
  <c r="E18" i="5"/>
  <c r="AV17" i="5"/>
  <c r="AV13" i="5" s="1"/>
  <c r="M17" i="5"/>
  <c r="N13" i="5"/>
  <c r="E16" i="5"/>
  <c r="D16" i="5" s="1"/>
  <c r="G15" i="5"/>
  <c r="E15" i="5" s="1"/>
  <c r="AU14" i="5"/>
  <c r="F14" i="5"/>
  <c r="E14" i="5" s="1"/>
  <c r="D14" i="5" s="1"/>
  <c r="AT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L13" i="5"/>
  <c r="K13" i="5"/>
  <c r="J13" i="5"/>
  <c r="H13" i="5"/>
  <c r="M12" i="5"/>
  <c r="G12" i="5"/>
  <c r="M11" i="5"/>
  <c r="E11" i="5" s="1"/>
  <c r="D11" i="5" s="1"/>
  <c r="M10" i="5"/>
  <c r="F10" i="5"/>
  <c r="M9" i="5"/>
  <c r="F9" i="5"/>
  <c r="AV8" i="5"/>
  <c r="AU8" i="5"/>
  <c r="AT8" i="5"/>
  <c r="AR8" i="5"/>
  <c r="AQ8" i="5"/>
  <c r="AP8" i="5"/>
  <c r="AO8" i="5"/>
  <c r="AO82" i="5" s="1"/>
  <c r="AN8" i="5"/>
  <c r="AM8" i="5"/>
  <c r="AL8" i="5"/>
  <c r="AK8" i="5"/>
  <c r="AJ8" i="5"/>
  <c r="AI8" i="5"/>
  <c r="AH8" i="5"/>
  <c r="AG8" i="5"/>
  <c r="AG82" i="5" s="1"/>
  <c r="AF8" i="5"/>
  <c r="AE8" i="5"/>
  <c r="AD8" i="5"/>
  <c r="AC8" i="5"/>
  <c r="AB8" i="5"/>
  <c r="AA8" i="5"/>
  <c r="Z8" i="5"/>
  <c r="Y8" i="5"/>
  <c r="Y82" i="5" s="1"/>
  <c r="X8" i="5"/>
  <c r="W8" i="5"/>
  <c r="V8" i="5"/>
  <c r="U8" i="5"/>
  <c r="T8" i="5"/>
  <c r="S8" i="5"/>
  <c r="R8" i="5"/>
  <c r="Q8" i="5"/>
  <c r="Q82" i="5" s="1"/>
  <c r="P8" i="5"/>
  <c r="O8" i="5"/>
  <c r="N8" i="5"/>
  <c r="L8" i="5"/>
  <c r="K8" i="5"/>
  <c r="J8" i="5"/>
  <c r="H8" i="5"/>
  <c r="AK82" i="5" l="1"/>
  <c r="U82" i="5"/>
  <c r="AC82" i="5"/>
  <c r="J82" i="5"/>
  <c r="N82" i="5"/>
  <c r="L82" i="5"/>
  <c r="R82" i="5"/>
  <c r="V82" i="5"/>
  <c r="Z82" i="5"/>
  <c r="AD82" i="5"/>
  <c r="AH82" i="5"/>
  <c r="AL82" i="5"/>
  <c r="AP82" i="5"/>
  <c r="H82" i="5"/>
  <c r="O82" i="5"/>
  <c r="W82" i="5"/>
  <c r="AE82" i="5"/>
  <c r="AI82" i="5"/>
  <c r="AM82" i="5"/>
  <c r="AQ82" i="5"/>
  <c r="AV82" i="5"/>
  <c r="S82" i="5"/>
  <c r="AA82" i="5"/>
  <c r="K82" i="5"/>
  <c r="P82" i="5"/>
  <c r="T82" i="5"/>
  <c r="X82" i="5"/>
  <c r="AB82" i="5"/>
  <c r="AF82" i="5"/>
  <c r="AJ82" i="5"/>
  <c r="AN82" i="5"/>
  <c r="AR82" i="5"/>
  <c r="E60" i="5"/>
  <c r="E59" i="5" s="1"/>
  <c r="F59" i="5"/>
  <c r="AV59" i="5"/>
  <c r="AV80" i="5" s="1"/>
  <c r="M13" i="5"/>
  <c r="D71" i="5"/>
  <c r="R80" i="5"/>
  <c r="AM78" i="5"/>
  <c r="O80" i="5"/>
  <c r="AQ78" i="5"/>
  <c r="Q80" i="5"/>
  <c r="E12" i="5"/>
  <c r="D12" i="5" s="1"/>
  <c r="U78" i="5"/>
  <c r="U76" i="5"/>
  <c r="U80" i="5"/>
  <c r="N78" i="5"/>
  <c r="N76" i="5"/>
  <c r="N80" i="5"/>
  <c r="V76" i="5"/>
  <c r="V78" i="5"/>
  <c r="V80" i="5"/>
  <c r="Z80" i="5"/>
  <c r="Z78" i="5"/>
  <c r="Z76" i="5"/>
  <c r="E10" i="5"/>
  <c r="AS10" i="5" s="1"/>
  <c r="AT71" i="5"/>
  <c r="AT76" i="5" s="1"/>
  <c r="Y80" i="5"/>
  <c r="Y78" i="5"/>
  <c r="Y76" i="5"/>
  <c r="S80" i="5"/>
  <c r="S76" i="5"/>
  <c r="S78" i="5"/>
  <c r="W80" i="5"/>
  <c r="W78" i="5"/>
  <c r="W76" i="5"/>
  <c r="K78" i="5"/>
  <c r="P80" i="5"/>
  <c r="T78" i="5"/>
  <c r="T76" i="5"/>
  <c r="T80" i="5"/>
  <c r="X80" i="5"/>
  <c r="X78" i="5"/>
  <c r="X76" i="5"/>
  <c r="AN80" i="5"/>
  <c r="AR80" i="5"/>
  <c r="M8" i="5"/>
  <c r="E17" i="5"/>
  <c r="D17" i="5" s="1"/>
  <c r="F50" i="5"/>
  <c r="AV52" i="5"/>
  <c r="AV78" i="5" s="1"/>
  <c r="L80" i="5"/>
  <c r="E9" i="5"/>
  <c r="D9" i="5" s="1"/>
  <c r="D33" i="5"/>
  <c r="AS33" i="5"/>
  <c r="F52" i="5"/>
  <c r="AO80" i="5"/>
  <c r="E34" i="5"/>
  <c r="AS34" i="5" s="1"/>
  <c r="AP76" i="5"/>
  <c r="G13" i="5"/>
  <c r="AU13" i="5"/>
  <c r="AU78" i="5" s="1"/>
  <c r="E44" i="5"/>
  <c r="D44" i="5" s="1"/>
  <c r="AK80" i="5"/>
  <c r="AG80" i="5"/>
  <c r="AI78" i="5"/>
  <c r="AB80" i="5"/>
  <c r="AD76" i="5"/>
  <c r="AC80" i="5"/>
  <c r="AA78" i="5"/>
  <c r="AE78" i="5"/>
  <c r="R76" i="5"/>
  <c r="O78" i="5"/>
  <c r="AJ80" i="5"/>
  <c r="AF80" i="5"/>
  <c r="AL76" i="5"/>
  <c r="AH76" i="5"/>
  <c r="J76" i="5"/>
  <c r="H80" i="5"/>
  <c r="AS23" i="5"/>
  <c r="D23" i="5"/>
  <c r="AS19" i="5"/>
  <c r="D19" i="5"/>
  <c r="D45" i="5"/>
  <c r="AS45" i="5"/>
  <c r="D60" i="5"/>
  <c r="AS60" i="5"/>
  <c r="D15" i="5"/>
  <c r="AS15" i="5"/>
  <c r="D25" i="5"/>
  <c r="AS25" i="5"/>
  <c r="D41" i="5"/>
  <c r="AS41" i="5"/>
  <c r="AS43" i="5"/>
  <c r="D43" i="5"/>
  <c r="D51" i="5"/>
  <c r="D50" i="5" s="1"/>
  <c r="E50" i="5"/>
  <c r="AS51" i="5"/>
  <c r="AS50" i="5" s="1"/>
  <c r="D55" i="5"/>
  <c r="AS55" i="5"/>
  <c r="AS18" i="5"/>
  <c r="D18" i="5"/>
  <c r="AS14" i="5"/>
  <c r="AS24" i="5"/>
  <c r="D32" i="5"/>
  <c r="AS32" i="5"/>
  <c r="AS35" i="5"/>
  <c r="D35" i="5"/>
  <c r="D37" i="5"/>
  <c r="AS37" i="5"/>
  <c r="AS39" i="5"/>
  <c r="D39" i="5"/>
  <c r="AS40" i="5"/>
  <c r="D40" i="5"/>
  <c r="D54" i="5"/>
  <c r="AS54" i="5"/>
  <c r="D58" i="5"/>
  <c r="AS58" i="5"/>
  <c r="AS22" i="5"/>
  <c r="D22" i="5"/>
  <c r="AS30" i="5"/>
  <c r="D30" i="5"/>
  <c r="AS31" i="5"/>
  <c r="D31" i="5"/>
  <c r="D46" i="5"/>
  <c r="AS46" i="5"/>
  <c r="D48" i="5"/>
  <c r="D49" i="5"/>
  <c r="D53" i="5"/>
  <c r="E52" i="5"/>
  <c r="AS53" i="5"/>
  <c r="D57" i="5"/>
  <c r="AS57" i="5"/>
  <c r="D61" i="5"/>
  <c r="AS61" i="5"/>
  <c r="D62" i="5"/>
  <c r="AS62" i="5"/>
  <c r="D20" i="5"/>
  <c r="AS20" i="5"/>
  <c r="D56" i="5"/>
  <c r="AS56" i="5"/>
  <c r="G8" i="5"/>
  <c r="F13" i="5"/>
  <c r="F36" i="5"/>
  <c r="H76" i="5"/>
  <c r="Q76" i="5"/>
  <c r="AC76" i="5"/>
  <c r="AG76" i="5"/>
  <c r="AK76" i="5"/>
  <c r="AO76" i="5"/>
  <c r="J78" i="5"/>
  <c r="R78" i="5"/>
  <c r="AD78" i="5"/>
  <c r="AH78" i="5"/>
  <c r="AL78" i="5"/>
  <c r="AP78" i="5"/>
  <c r="K80" i="5"/>
  <c r="AA80" i="5"/>
  <c r="AE80" i="5"/>
  <c r="AI80" i="5"/>
  <c r="AM80" i="5"/>
  <c r="AQ80" i="5"/>
  <c r="F8" i="5"/>
  <c r="AS16" i="5"/>
  <c r="AS21" i="5"/>
  <c r="AS26" i="5"/>
  <c r="AS27" i="5"/>
  <c r="F28" i="5"/>
  <c r="AS29" i="5"/>
  <c r="AS38" i="5"/>
  <c r="AS42" i="5"/>
  <c r="AS47" i="5"/>
  <c r="L76" i="5"/>
  <c r="P76" i="5"/>
  <c r="AB76" i="5"/>
  <c r="AF76" i="5"/>
  <c r="AJ76" i="5"/>
  <c r="AN76" i="5"/>
  <c r="AR76" i="5"/>
  <c r="AV76" i="5"/>
  <c r="H78" i="5"/>
  <c r="Q78" i="5"/>
  <c r="AC78" i="5"/>
  <c r="AG78" i="5"/>
  <c r="AK78" i="5"/>
  <c r="AO78" i="5"/>
  <c r="J80" i="5"/>
  <c r="AD80" i="5"/>
  <c r="AH80" i="5"/>
  <c r="AL80" i="5"/>
  <c r="AP80" i="5"/>
  <c r="K76" i="5"/>
  <c r="O76" i="5"/>
  <c r="AA76" i="5"/>
  <c r="AE76" i="5"/>
  <c r="AI76" i="5"/>
  <c r="AM76" i="5"/>
  <c r="AQ76" i="5"/>
  <c r="L78" i="5"/>
  <c r="P78" i="5"/>
  <c r="AB78" i="5"/>
  <c r="AF78" i="5"/>
  <c r="AJ78" i="5"/>
  <c r="AN78" i="5"/>
  <c r="AR78" i="5"/>
  <c r="N33" i="3"/>
  <c r="M33" i="3"/>
  <c r="G33" i="3"/>
  <c r="F33" i="3"/>
  <c r="G82" i="5" l="1"/>
  <c r="M82" i="5"/>
  <c r="AM83" i="5"/>
  <c r="S83" i="5"/>
  <c r="AI83" i="5"/>
  <c r="AT82" i="5"/>
  <c r="AS9" i="5"/>
  <c r="AS8" i="5" s="1"/>
  <c r="O83" i="5"/>
  <c r="AE83" i="5"/>
  <c r="AU82" i="5"/>
  <c r="F82" i="5"/>
  <c r="AA83" i="5"/>
  <c r="W83" i="5"/>
  <c r="D59" i="5"/>
  <c r="AS59" i="5"/>
  <c r="M76" i="5"/>
  <c r="AU80" i="5"/>
  <c r="AU76" i="5"/>
  <c r="AT80" i="5"/>
  <c r="AT78" i="5"/>
  <c r="E13" i="5"/>
  <c r="AS17" i="5"/>
  <c r="AS13" i="5" s="1"/>
  <c r="M80" i="5"/>
  <c r="M78" i="5"/>
  <c r="D10" i="5"/>
  <c r="D8" i="5" s="1"/>
  <c r="E33" i="3"/>
  <c r="D34" i="5"/>
  <c r="D28" i="5" s="1"/>
  <c r="E28" i="5"/>
  <c r="E8" i="5"/>
  <c r="AM79" i="5"/>
  <c r="D52" i="5"/>
  <c r="E36" i="5"/>
  <c r="AS44" i="5"/>
  <c r="AS36" i="5" s="1"/>
  <c r="AI81" i="5"/>
  <c r="S81" i="5"/>
  <c r="AS28" i="5"/>
  <c r="S77" i="5"/>
  <c r="S79" i="5"/>
  <c r="AE79" i="5"/>
  <c r="AI79" i="5"/>
  <c r="AE81" i="5"/>
  <c r="AI77" i="5"/>
  <c r="AM77" i="5"/>
  <c r="AA79" i="5"/>
  <c r="O79" i="5"/>
  <c r="O81" i="5"/>
  <c r="W77" i="5"/>
  <c r="W79" i="5"/>
  <c r="G80" i="5"/>
  <c r="G78" i="5"/>
  <c r="G76" i="5"/>
  <c r="AE77" i="5"/>
  <c r="O77" i="5"/>
  <c r="AM81" i="5"/>
  <c r="W81" i="5"/>
  <c r="AS52" i="5"/>
  <c r="D13" i="5"/>
  <c r="AA81" i="5"/>
  <c r="F78" i="5"/>
  <c r="F76" i="5"/>
  <c r="F80" i="5"/>
  <c r="AA77" i="5"/>
  <c r="D36" i="5"/>
  <c r="AT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L13" i="3"/>
  <c r="K13" i="3"/>
  <c r="J13" i="3"/>
  <c r="H13" i="3"/>
  <c r="AU27" i="3"/>
  <c r="N27" i="3"/>
  <c r="M27" i="3"/>
  <c r="G27" i="3"/>
  <c r="F27" i="3"/>
  <c r="AU26" i="3"/>
  <c r="N26" i="3"/>
  <c r="M26" i="3"/>
  <c r="G26" i="3"/>
  <c r="F26" i="3"/>
  <c r="N25" i="3"/>
  <c r="M25" i="3"/>
  <c r="G25" i="3"/>
  <c r="F25" i="3"/>
  <c r="AS76" i="5" l="1"/>
  <c r="AS82" i="5"/>
  <c r="D82" i="5"/>
  <c r="E82" i="5"/>
  <c r="D33" i="3"/>
  <c r="AS33" i="3"/>
  <c r="E76" i="5"/>
  <c r="E80" i="5"/>
  <c r="E78" i="5"/>
  <c r="D80" i="5"/>
  <c r="AS80" i="5"/>
  <c r="AS78" i="5"/>
  <c r="D78" i="5"/>
  <c r="D76" i="5"/>
  <c r="E26" i="3"/>
  <c r="AS26" i="3" s="1"/>
  <c r="E27" i="3"/>
  <c r="AS27" i="3" s="1"/>
  <c r="E25" i="3"/>
  <c r="AS25" i="3" s="1"/>
  <c r="D25" i="3" l="1"/>
  <c r="D27" i="3"/>
  <c r="D26" i="3"/>
  <c r="D74" i="3" l="1"/>
  <c r="N74" i="3" s="1"/>
  <c r="D73" i="3"/>
  <c r="N73" i="3" s="1"/>
  <c r="D72" i="3"/>
  <c r="N72" i="3" s="1"/>
  <c r="AM71" i="3"/>
  <c r="AN71" i="3"/>
  <c r="AO71" i="3"/>
  <c r="AP71" i="3"/>
  <c r="AQ71" i="3"/>
  <c r="AR71" i="3"/>
  <c r="AS71" i="3"/>
  <c r="AU71" i="3"/>
  <c r="E71" i="3"/>
  <c r="F71" i="3"/>
  <c r="G71" i="3"/>
  <c r="H71" i="3"/>
  <c r="J71" i="3"/>
  <c r="K71" i="3"/>
  <c r="L71" i="3"/>
  <c r="M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N71" i="3" l="1"/>
  <c r="AT71" i="3"/>
  <c r="D71" i="3"/>
  <c r="H28" i="3" l="1"/>
  <c r="J28" i="3"/>
  <c r="K28" i="3"/>
  <c r="L28" i="3"/>
  <c r="O28" i="3"/>
  <c r="P28" i="3"/>
  <c r="Q28" i="3"/>
  <c r="R28" i="3"/>
  <c r="S28" i="3"/>
  <c r="T28" i="3"/>
  <c r="U28" i="3"/>
  <c r="V28" i="3"/>
  <c r="AT8" i="3"/>
  <c r="AU8" i="3"/>
  <c r="AV8" i="3"/>
  <c r="H36" i="3" l="1"/>
  <c r="J36" i="3"/>
  <c r="K36" i="3"/>
  <c r="L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T36" i="3"/>
  <c r="AU36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T28" i="3"/>
  <c r="AT82" i="3" s="1"/>
  <c r="AU28" i="3"/>
  <c r="AT52" i="3" l="1"/>
  <c r="AT78" i="3" s="1"/>
  <c r="N43" i="3" l="1"/>
  <c r="M43" i="3"/>
  <c r="F63" i="3"/>
  <c r="F56" i="3"/>
  <c r="F11" i="3"/>
  <c r="N16" i="3"/>
  <c r="M16" i="3"/>
  <c r="W50" i="3"/>
  <c r="O50" i="3"/>
  <c r="M47" i="3" l="1"/>
  <c r="M46" i="3"/>
  <c r="N46" i="3"/>
  <c r="F47" i="3"/>
  <c r="N35" i="3"/>
  <c r="M35" i="3"/>
  <c r="N34" i="3"/>
  <c r="M34" i="3"/>
  <c r="G35" i="3"/>
  <c r="F35" i="3"/>
  <c r="G34" i="3"/>
  <c r="F34" i="3"/>
  <c r="AU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L59" i="3"/>
  <c r="K59" i="3"/>
  <c r="J59" i="3"/>
  <c r="H59" i="3"/>
  <c r="AV63" i="3"/>
  <c r="N63" i="3"/>
  <c r="M63" i="3"/>
  <c r="G63" i="3"/>
  <c r="AV62" i="3"/>
  <c r="N62" i="3"/>
  <c r="M62" i="3"/>
  <c r="G62" i="3"/>
  <c r="F62" i="3"/>
  <c r="AV61" i="3"/>
  <c r="N61" i="3"/>
  <c r="M61" i="3"/>
  <c r="G61" i="3"/>
  <c r="F61" i="3"/>
  <c r="AV60" i="3"/>
  <c r="N60" i="3"/>
  <c r="M60" i="3"/>
  <c r="G60" i="3"/>
  <c r="F60" i="3"/>
  <c r="F40" i="3"/>
  <c r="G40" i="3"/>
  <c r="M40" i="3"/>
  <c r="N40" i="3"/>
  <c r="F22" i="3"/>
  <c r="G22" i="3"/>
  <c r="M22" i="3"/>
  <c r="N22" i="3"/>
  <c r="N39" i="3"/>
  <c r="F16" i="3"/>
  <c r="G16" i="3"/>
  <c r="AV58" i="3"/>
  <c r="N58" i="3"/>
  <c r="M58" i="3"/>
  <c r="G58" i="3"/>
  <c r="F58" i="3"/>
  <c r="AV57" i="3"/>
  <c r="N57" i="3"/>
  <c r="M57" i="3"/>
  <c r="G57" i="3"/>
  <c r="F57" i="3"/>
  <c r="AV56" i="3"/>
  <c r="N56" i="3"/>
  <c r="M56" i="3"/>
  <c r="G56" i="3"/>
  <c r="AV55" i="3"/>
  <c r="N55" i="3"/>
  <c r="M55" i="3"/>
  <c r="G55" i="3"/>
  <c r="F55" i="3"/>
  <c r="AV54" i="3"/>
  <c r="N54" i="3"/>
  <c r="M54" i="3"/>
  <c r="G54" i="3"/>
  <c r="F54" i="3"/>
  <c r="AV53" i="3"/>
  <c r="N53" i="3"/>
  <c r="M53" i="3"/>
  <c r="G53" i="3"/>
  <c r="F53" i="3"/>
  <c r="AU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L52" i="3"/>
  <c r="K52" i="3"/>
  <c r="J52" i="3"/>
  <c r="AV51" i="3"/>
  <c r="AV50" i="3" s="1"/>
  <c r="AT50" i="3"/>
  <c r="AT76" i="3" s="1"/>
  <c r="N51" i="3"/>
  <c r="N50" i="3" s="1"/>
  <c r="M51" i="3"/>
  <c r="M50" i="3" s="1"/>
  <c r="G51" i="3"/>
  <c r="G50" i="3" s="1"/>
  <c r="F51" i="3"/>
  <c r="F50" i="3" s="1"/>
  <c r="AU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V50" i="3"/>
  <c r="U50" i="3"/>
  <c r="T50" i="3"/>
  <c r="S50" i="3"/>
  <c r="R50" i="3"/>
  <c r="Q50" i="3"/>
  <c r="P50" i="3"/>
  <c r="L50" i="3"/>
  <c r="K50" i="3"/>
  <c r="J50" i="3"/>
  <c r="H50" i="3"/>
  <c r="N49" i="3"/>
  <c r="M49" i="3"/>
  <c r="G49" i="3"/>
  <c r="F49" i="3"/>
  <c r="N48" i="3"/>
  <c r="M48" i="3"/>
  <c r="G48" i="3"/>
  <c r="F48" i="3"/>
  <c r="AV32" i="3"/>
  <c r="AV28" i="3" s="1"/>
  <c r="N32" i="3"/>
  <c r="M32" i="3"/>
  <c r="G32" i="3"/>
  <c r="F32" i="3"/>
  <c r="G46" i="3"/>
  <c r="F46" i="3"/>
  <c r="N44" i="3"/>
  <c r="M44" i="3"/>
  <c r="G44" i="3"/>
  <c r="F44" i="3"/>
  <c r="G43" i="3"/>
  <c r="F43" i="3"/>
  <c r="N42" i="3"/>
  <c r="M42" i="3"/>
  <c r="G42" i="3"/>
  <c r="F42" i="3"/>
  <c r="N41" i="3"/>
  <c r="M41" i="3"/>
  <c r="G41" i="3"/>
  <c r="F41" i="3"/>
  <c r="M39" i="3"/>
  <c r="G39" i="3"/>
  <c r="F39" i="3"/>
  <c r="N38" i="3"/>
  <c r="M38" i="3"/>
  <c r="G38" i="3"/>
  <c r="F38" i="3"/>
  <c r="AV45" i="3"/>
  <c r="AV36" i="3" s="1"/>
  <c r="N45" i="3"/>
  <c r="M45" i="3"/>
  <c r="G45" i="3"/>
  <c r="F45" i="3"/>
  <c r="N31" i="3"/>
  <c r="M31" i="3"/>
  <c r="G31" i="3"/>
  <c r="F31" i="3"/>
  <c r="AV24" i="3"/>
  <c r="N24" i="3"/>
  <c r="M24" i="3"/>
  <c r="G24" i="3"/>
  <c r="F24" i="3"/>
  <c r="AU14" i="3"/>
  <c r="AU13" i="3" s="1"/>
  <c r="AU82" i="3" s="1"/>
  <c r="N14" i="3"/>
  <c r="M14" i="3"/>
  <c r="G14" i="3"/>
  <c r="F14" i="3"/>
  <c r="N12" i="3"/>
  <c r="M12" i="3"/>
  <c r="G12" i="3"/>
  <c r="F12" i="3"/>
  <c r="N11" i="3"/>
  <c r="M11" i="3"/>
  <c r="G11" i="3"/>
  <c r="N15" i="3"/>
  <c r="M15" i="3"/>
  <c r="G15" i="3"/>
  <c r="F15" i="3"/>
  <c r="N37" i="3"/>
  <c r="M37" i="3"/>
  <c r="G37" i="3"/>
  <c r="F37" i="3"/>
  <c r="N30" i="3"/>
  <c r="M30" i="3"/>
  <c r="G30" i="3"/>
  <c r="F30" i="3"/>
  <c r="N23" i="3"/>
  <c r="M23" i="3"/>
  <c r="G23" i="3"/>
  <c r="F23" i="3"/>
  <c r="N29" i="3"/>
  <c r="M29" i="3"/>
  <c r="G29" i="3"/>
  <c r="F29" i="3"/>
  <c r="N21" i="3"/>
  <c r="M21" i="3"/>
  <c r="G21" i="3"/>
  <c r="F21" i="3"/>
  <c r="N20" i="3"/>
  <c r="M20" i="3"/>
  <c r="G20" i="3"/>
  <c r="F20" i="3"/>
  <c r="N19" i="3"/>
  <c r="M19" i="3"/>
  <c r="G19" i="3"/>
  <c r="F19" i="3"/>
  <c r="N18" i="3"/>
  <c r="M18" i="3"/>
  <c r="G18" i="3"/>
  <c r="F18" i="3"/>
  <c r="AV17" i="3"/>
  <c r="N17" i="3"/>
  <c r="M17" i="3"/>
  <c r="G17" i="3"/>
  <c r="F17" i="3"/>
  <c r="N10" i="3"/>
  <c r="M10" i="3"/>
  <c r="F10" i="3"/>
  <c r="N9" i="3"/>
  <c r="M9" i="3"/>
  <c r="G9" i="3"/>
  <c r="F9" i="3"/>
  <c r="AR8" i="3"/>
  <c r="AR82" i="3" s="1"/>
  <c r="AQ8" i="3"/>
  <c r="AQ82" i="3" s="1"/>
  <c r="AP8" i="3"/>
  <c r="AP82" i="3" s="1"/>
  <c r="AO8" i="3"/>
  <c r="AO82" i="3" s="1"/>
  <c r="AN8" i="3"/>
  <c r="AN82" i="3" s="1"/>
  <c r="AM8" i="3"/>
  <c r="AM82" i="3" s="1"/>
  <c r="AL8" i="3"/>
  <c r="AL82" i="3" s="1"/>
  <c r="AK8" i="3"/>
  <c r="AK82" i="3" s="1"/>
  <c r="AJ8" i="3"/>
  <c r="AJ82" i="3" s="1"/>
  <c r="AI8" i="3"/>
  <c r="AI82" i="3" s="1"/>
  <c r="AH8" i="3"/>
  <c r="AH82" i="3" s="1"/>
  <c r="AG8" i="3"/>
  <c r="AG82" i="3" s="1"/>
  <c r="AF8" i="3"/>
  <c r="AF82" i="3" s="1"/>
  <c r="AE8" i="3"/>
  <c r="AE82" i="3" s="1"/>
  <c r="AD8" i="3"/>
  <c r="AD82" i="3" s="1"/>
  <c r="AC8" i="3"/>
  <c r="AC82" i="3" s="1"/>
  <c r="AB8" i="3"/>
  <c r="AB82" i="3" s="1"/>
  <c r="AA8" i="3"/>
  <c r="AA82" i="3" s="1"/>
  <c r="Z8" i="3"/>
  <c r="Z82" i="3" s="1"/>
  <c r="Y8" i="3"/>
  <c r="Y82" i="3" s="1"/>
  <c r="X8" i="3"/>
  <c r="X82" i="3" s="1"/>
  <c r="W8" i="3"/>
  <c r="W82" i="3" s="1"/>
  <c r="V8" i="3"/>
  <c r="V82" i="3" s="1"/>
  <c r="U8" i="3"/>
  <c r="U82" i="3" s="1"/>
  <c r="T8" i="3"/>
  <c r="T82" i="3" s="1"/>
  <c r="S8" i="3"/>
  <c r="S82" i="3" s="1"/>
  <c r="R8" i="3"/>
  <c r="R82" i="3" s="1"/>
  <c r="Q8" i="3"/>
  <c r="P8" i="3"/>
  <c r="P82" i="3" s="1"/>
  <c r="O8" i="3"/>
  <c r="L8" i="3"/>
  <c r="L82" i="3" s="1"/>
  <c r="K8" i="3"/>
  <c r="K82" i="3" s="1"/>
  <c r="J8" i="3"/>
  <c r="H8" i="3"/>
  <c r="H82" i="3" s="1"/>
  <c r="AA83" i="3" l="1"/>
  <c r="AI83" i="3"/>
  <c r="AE83" i="3"/>
  <c r="S83" i="3"/>
  <c r="O80" i="3"/>
  <c r="O82" i="3"/>
  <c r="W83" i="3"/>
  <c r="AM83" i="3"/>
  <c r="Q80" i="3"/>
  <c r="Q82" i="3"/>
  <c r="J76" i="3"/>
  <c r="J82" i="3"/>
  <c r="AR76" i="3"/>
  <c r="R80" i="3"/>
  <c r="P80" i="3"/>
  <c r="V76" i="3"/>
  <c r="V78" i="3"/>
  <c r="Z80" i="3"/>
  <c r="Z76" i="3"/>
  <c r="Z78" i="3"/>
  <c r="S78" i="3"/>
  <c r="S76" i="3"/>
  <c r="W80" i="3"/>
  <c r="W78" i="3"/>
  <c r="W76" i="3"/>
  <c r="T78" i="3"/>
  <c r="T76" i="3"/>
  <c r="X80" i="3"/>
  <c r="X78" i="3"/>
  <c r="X76" i="3"/>
  <c r="U76" i="3"/>
  <c r="U78" i="3"/>
  <c r="Y80" i="3"/>
  <c r="Y76" i="3"/>
  <c r="Y78" i="3"/>
  <c r="AV13" i="3"/>
  <c r="S80" i="3"/>
  <c r="T80" i="3"/>
  <c r="L80" i="3"/>
  <c r="L76" i="3"/>
  <c r="L78" i="3"/>
  <c r="R76" i="3"/>
  <c r="R78" i="3"/>
  <c r="V80" i="3"/>
  <c r="AD80" i="3"/>
  <c r="AD76" i="3"/>
  <c r="AD78" i="3"/>
  <c r="AH78" i="3"/>
  <c r="AH76" i="3"/>
  <c r="AL76" i="3"/>
  <c r="AL78" i="3"/>
  <c r="AP78" i="3"/>
  <c r="AP80" i="3"/>
  <c r="AP76" i="3"/>
  <c r="H78" i="3"/>
  <c r="AF80" i="3"/>
  <c r="AJ80" i="3"/>
  <c r="AR80" i="3"/>
  <c r="H76" i="3"/>
  <c r="H80" i="3"/>
  <c r="AE76" i="3"/>
  <c r="AE78" i="3"/>
  <c r="AE80" i="3"/>
  <c r="AM78" i="3"/>
  <c r="AM80" i="3"/>
  <c r="AM76" i="3"/>
  <c r="E32" i="3"/>
  <c r="D32" i="3" s="1"/>
  <c r="J78" i="3"/>
  <c r="AR78" i="3"/>
  <c r="AG80" i="3"/>
  <c r="AK80" i="3"/>
  <c r="P76" i="3"/>
  <c r="P78" i="3"/>
  <c r="AB80" i="3"/>
  <c r="AB76" i="3"/>
  <c r="AB78" i="3"/>
  <c r="AN76" i="3"/>
  <c r="AN78" i="3"/>
  <c r="AN80" i="3"/>
  <c r="AH80" i="3"/>
  <c r="AL80" i="3"/>
  <c r="O76" i="3"/>
  <c r="O78" i="3"/>
  <c r="AA78" i="3"/>
  <c r="AA76" i="3"/>
  <c r="AA80" i="3"/>
  <c r="AI78" i="3"/>
  <c r="AI76" i="3"/>
  <c r="AI80" i="3"/>
  <c r="AQ76" i="3"/>
  <c r="AQ78" i="3"/>
  <c r="J80" i="3"/>
  <c r="AF78" i="3"/>
  <c r="AF76" i="3"/>
  <c r="AJ78" i="3"/>
  <c r="AJ76" i="3"/>
  <c r="K76" i="3"/>
  <c r="K78" i="3"/>
  <c r="K80" i="3"/>
  <c r="Q78" i="3"/>
  <c r="Q76" i="3"/>
  <c r="U80" i="3"/>
  <c r="AC76" i="3"/>
  <c r="AC78" i="3"/>
  <c r="AC80" i="3"/>
  <c r="AG78" i="3"/>
  <c r="AG76" i="3"/>
  <c r="AK78" i="3"/>
  <c r="AK76" i="3"/>
  <c r="AO78" i="3"/>
  <c r="AO76" i="3"/>
  <c r="AO80" i="3"/>
  <c r="AQ80" i="3"/>
  <c r="AU78" i="3"/>
  <c r="AU80" i="3"/>
  <c r="AU76" i="3"/>
  <c r="G13" i="3"/>
  <c r="N13" i="3"/>
  <c r="F13" i="3"/>
  <c r="M13" i="3"/>
  <c r="G28" i="3"/>
  <c r="F28" i="3"/>
  <c r="M28" i="3"/>
  <c r="N28" i="3"/>
  <c r="N36" i="3"/>
  <c r="F36" i="3"/>
  <c r="G36" i="3"/>
  <c r="M36" i="3"/>
  <c r="E43" i="3"/>
  <c r="AS43" i="3" s="1"/>
  <c r="E63" i="3"/>
  <c r="D63" i="3" s="1"/>
  <c r="E56" i="3"/>
  <c r="D56" i="3" s="1"/>
  <c r="E58" i="3"/>
  <c r="D58" i="3" s="1"/>
  <c r="N59" i="3"/>
  <c r="M59" i="3"/>
  <c r="E11" i="3"/>
  <c r="D11" i="3" s="1"/>
  <c r="E42" i="3"/>
  <c r="D42" i="3" s="1"/>
  <c r="F8" i="3"/>
  <c r="E22" i="3"/>
  <c r="AS22" i="3" s="1"/>
  <c r="E40" i="3"/>
  <c r="D40" i="3" s="1"/>
  <c r="E61" i="3"/>
  <c r="AS61" i="3" s="1"/>
  <c r="E45" i="3"/>
  <c r="D45" i="3" s="1"/>
  <c r="N52" i="3"/>
  <c r="E44" i="3"/>
  <c r="AS44" i="3" s="1"/>
  <c r="E55" i="3"/>
  <c r="E20" i="3"/>
  <c r="E30" i="3"/>
  <c r="E48" i="3"/>
  <c r="E34" i="3"/>
  <c r="D34" i="3" s="1"/>
  <c r="M8" i="3"/>
  <c r="E47" i="3"/>
  <c r="D47" i="3" s="1"/>
  <c r="E38" i="3"/>
  <c r="AT59" i="3"/>
  <c r="AT80" i="3" s="1"/>
  <c r="E46" i="3"/>
  <c r="E54" i="3"/>
  <c r="M52" i="3"/>
  <c r="G59" i="3"/>
  <c r="E60" i="3"/>
  <c r="E19" i="3"/>
  <c r="E21" i="3"/>
  <c r="E29" i="3"/>
  <c r="E23" i="3"/>
  <c r="E37" i="3"/>
  <c r="E15" i="3"/>
  <c r="E14" i="3"/>
  <c r="E24" i="3"/>
  <c r="E9" i="3"/>
  <c r="E10" i="3"/>
  <c r="E17" i="3"/>
  <c r="E12" i="3"/>
  <c r="E31" i="3"/>
  <c r="E39" i="3"/>
  <c r="E41" i="3"/>
  <c r="E49" i="3"/>
  <c r="E51" i="3"/>
  <c r="G52" i="3"/>
  <c r="AV52" i="3"/>
  <c r="E57" i="3"/>
  <c r="F59" i="3"/>
  <c r="E62" i="3"/>
  <c r="E35" i="3"/>
  <c r="E18" i="3"/>
  <c r="N8" i="3"/>
  <c r="G8" i="3"/>
  <c r="F52" i="3"/>
  <c r="E53" i="3"/>
  <c r="D53" i="3" s="1"/>
  <c r="E16" i="3"/>
  <c r="AV59" i="3"/>
  <c r="G82" i="3" l="1"/>
  <c r="F82" i="3"/>
  <c r="N82" i="3"/>
  <c r="O83" i="3"/>
  <c r="M82" i="3"/>
  <c r="AV76" i="3"/>
  <c r="AV82" i="3"/>
  <c r="AV80" i="3"/>
  <c r="AV78" i="3"/>
  <c r="N76" i="3"/>
  <c r="N80" i="3"/>
  <c r="N78" i="3"/>
  <c r="S79" i="3"/>
  <c r="E13" i="3"/>
  <c r="M80" i="3"/>
  <c r="M78" i="3"/>
  <c r="M76" i="3"/>
  <c r="G78" i="3"/>
  <c r="G80" i="3"/>
  <c r="G76" i="3"/>
  <c r="F80" i="3"/>
  <c r="F76" i="3"/>
  <c r="F78" i="3"/>
  <c r="AS14" i="3"/>
  <c r="AS63" i="3"/>
  <c r="E28" i="3"/>
  <c r="E36" i="3"/>
  <c r="AS58" i="3"/>
  <c r="AS56" i="3"/>
  <c r="D43" i="3"/>
  <c r="AS42" i="3"/>
  <c r="D22" i="3"/>
  <c r="D61" i="3"/>
  <c r="AS40" i="3"/>
  <c r="AS32" i="3"/>
  <c r="D29" i="3"/>
  <c r="D51" i="3"/>
  <c r="D50" i="3" s="1"/>
  <c r="AS49" i="3"/>
  <c r="D21" i="3"/>
  <c r="AS47" i="3"/>
  <c r="D48" i="3"/>
  <c r="D44" i="3"/>
  <c r="AS55" i="3"/>
  <c r="D55" i="3"/>
  <c r="AS29" i="3"/>
  <c r="D41" i="3"/>
  <c r="AS24" i="3"/>
  <c r="AS19" i="3"/>
  <c r="AS60" i="3"/>
  <c r="D30" i="3"/>
  <c r="AS17" i="3"/>
  <c r="D23" i="3"/>
  <c r="AS38" i="3"/>
  <c r="AS34" i="3"/>
  <c r="D20" i="3"/>
  <c r="AS45" i="3"/>
  <c r="AS30" i="3"/>
  <c r="AS20" i="3"/>
  <c r="D49" i="3"/>
  <c r="AS48" i="3"/>
  <c r="D38" i="3"/>
  <c r="AS41" i="3"/>
  <c r="E59" i="3"/>
  <c r="D19" i="3"/>
  <c r="D60" i="3"/>
  <c r="E50" i="3"/>
  <c r="AS51" i="3"/>
  <c r="AS50" i="3" s="1"/>
  <c r="D17" i="3"/>
  <c r="D24" i="3"/>
  <c r="AS23" i="3"/>
  <c r="AS46" i="3"/>
  <c r="D46" i="3"/>
  <c r="D35" i="3"/>
  <c r="AS21" i="3"/>
  <c r="D12" i="3"/>
  <c r="D14" i="3"/>
  <c r="AS37" i="3"/>
  <c r="D37" i="3"/>
  <c r="D62" i="3"/>
  <c r="AS62" i="3"/>
  <c r="AS39" i="3"/>
  <c r="D39" i="3"/>
  <c r="AS31" i="3"/>
  <c r="D31" i="3"/>
  <c r="AS10" i="3"/>
  <c r="D10" i="3"/>
  <c r="AS57" i="3"/>
  <c r="D57" i="3"/>
  <c r="E8" i="3"/>
  <c r="AS9" i="3"/>
  <c r="D9" i="3"/>
  <c r="AS15" i="3"/>
  <c r="D15" i="3"/>
  <c r="AS54" i="3"/>
  <c r="D54" i="3"/>
  <c r="AS18" i="3"/>
  <c r="D18" i="3"/>
  <c r="AS53" i="3"/>
  <c r="E52" i="3"/>
  <c r="AS16" i="3"/>
  <c r="D16" i="3"/>
  <c r="AS8" i="3" l="1"/>
  <c r="E82" i="3"/>
  <c r="E78" i="3"/>
  <c r="E80" i="3"/>
  <c r="E76" i="3"/>
  <c r="D13" i="3"/>
  <c r="AS13" i="3"/>
  <c r="AS52" i="3"/>
  <c r="AS59" i="3"/>
  <c r="AS36" i="3"/>
  <c r="D28" i="3"/>
  <c r="D36" i="3"/>
  <c r="AS28" i="3"/>
  <c r="D59" i="3"/>
  <c r="D52" i="3"/>
  <c r="D8" i="3"/>
  <c r="D82" i="3" l="1"/>
  <c r="AS82" i="3"/>
  <c r="AS76" i="3"/>
  <c r="AS80" i="3"/>
  <c r="AS78" i="3"/>
  <c r="D80" i="3"/>
  <c r="D76" i="3"/>
  <c r="D78" i="3"/>
  <c r="W77" i="3"/>
  <c r="AM81" i="3"/>
  <c r="S77" i="3"/>
  <c r="AM77" i="3"/>
  <c r="W81" i="3" l="1"/>
  <c r="AI81" i="3"/>
  <c r="AA79" i="3"/>
  <c r="AA81" i="3"/>
  <c r="O81" i="3"/>
  <c r="AE79" i="3"/>
  <c r="W79" i="3"/>
  <c r="AM79" i="3"/>
  <c r="AA77" i="3"/>
  <c r="O77" i="3"/>
  <c r="AE81" i="3"/>
  <c r="AI79" i="3"/>
  <c r="AE77" i="3"/>
  <c r="S81" i="3"/>
  <c r="AI77" i="3"/>
  <c r="O79" i="3"/>
</calcChain>
</file>

<file path=xl/sharedStrings.xml><?xml version="1.0" encoding="utf-8"?>
<sst xmlns="http://schemas.openxmlformats.org/spreadsheetml/2006/main" count="736" uniqueCount="255">
  <si>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</si>
  <si>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</si>
  <si>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</si>
  <si>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</si>
  <si>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</si>
  <si>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</si>
  <si>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</si>
  <si>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</si>
  <si>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</si>
  <si>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</si>
  <si>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</si>
  <si>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</si>
  <si>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</si>
  <si>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</si>
  <si>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</si>
  <si>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</si>
  <si>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</si>
  <si>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</si>
  <si>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</si>
  <si>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</si>
  <si>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</si>
  <si>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</si>
  <si>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</si>
  <si>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</si>
  <si>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w</t>
  </si>
  <si>
    <t>zp</t>
  </si>
  <si>
    <t>sem V</t>
  </si>
  <si>
    <t>sem VI</t>
  </si>
  <si>
    <t>IV</t>
  </si>
  <si>
    <t>V</t>
  </si>
  <si>
    <t>VI</t>
  </si>
  <si>
    <t>Forma zaliczenia (Zo/E)</t>
  </si>
  <si>
    <t>ćwiczenia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</si>
  <si>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</si>
  <si>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</si>
  <si>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</si>
  <si>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</si>
  <si>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</si>
  <si>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</si>
  <si>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</si>
  <si>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</si>
  <si>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</si>
  <si>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</si>
  <si>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</si>
  <si>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</si>
  <si>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</si>
  <si>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</si>
  <si>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</si>
  <si>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</si>
  <si>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Zo/2</t>
  </si>
  <si>
    <t>Technologie informacyjne</t>
  </si>
  <si>
    <t>Zo/1</t>
  </si>
  <si>
    <t>Zo/5</t>
  </si>
  <si>
    <t>Zo/4</t>
  </si>
  <si>
    <t>E/2</t>
  </si>
  <si>
    <t>E/6</t>
  </si>
  <si>
    <t>E/3</t>
  </si>
  <si>
    <t>Zo/6</t>
  </si>
  <si>
    <t>Zo/3</t>
  </si>
  <si>
    <t>Anatomia</t>
  </si>
  <si>
    <t>Biochemia</t>
  </si>
  <si>
    <t>Fizjologia</t>
  </si>
  <si>
    <t>Teoria wychowania fizycznego</t>
  </si>
  <si>
    <t>Antropomotoryka</t>
  </si>
  <si>
    <t>Emisja głosu</t>
  </si>
  <si>
    <t>13.</t>
  </si>
  <si>
    <t>E/5</t>
  </si>
  <si>
    <t>E/1</t>
  </si>
  <si>
    <t>Biomechanika</t>
  </si>
  <si>
    <t>Pierwsza pomoc przedmedyczna</t>
  </si>
  <si>
    <t>Psychologia</t>
  </si>
  <si>
    <t>Zabawy i gry ruchowe</t>
  </si>
  <si>
    <t>Obóz letni</t>
  </si>
  <si>
    <t>Obóz zimowy</t>
  </si>
  <si>
    <t>Historia kultury fizycznej</t>
  </si>
  <si>
    <t>Organizacja i prawo w oświacie</t>
  </si>
  <si>
    <t>Teoria sportu / Teoria treningu sportowego*</t>
  </si>
  <si>
    <t>Komunikacja interpersonalna</t>
  </si>
  <si>
    <t>Coaching aktywności fizycznej</t>
  </si>
  <si>
    <t>Trening funkcjonalny</t>
  </si>
  <si>
    <t>Metody i techniki studiowania</t>
  </si>
  <si>
    <t xml:space="preserve"> </t>
  </si>
  <si>
    <t xml:space="preserve">MODUŁ KSZTAŁCENIA OGÓLNEGO </t>
  </si>
  <si>
    <t>konsultacje i e-learning (@)</t>
  </si>
  <si>
    <t>@</t>
  </si>
  <si>
    <t>zajęcia z bezpośrednim udziałem</t>
  </si>
  <si>
    <t>zajęcia kształtujące umiejętności praktyczne</t>
  </si>
  <si>
    <t>zajęcia z dziedziny nauk human.lub społecz.</t>
  </si>
  <si>
    <t>MODUŁ KSZTAŁCENIA PODSTAWOWEGO</t>
  </si>
  <si>
    <t>Zo/2,3,4,5,6</t>
  </si>
  <si>
    <t>12.</t>
  </si>
  <si>
    <t>Sporty różne</t>
  </si>
  <si>
    <t>Podstawy biologii / Współczesne kierunki biologii*</t>
  </si>
  <si>
    <t>Edukacja zdrowotna / Propedeutyka zdrowia*</t>
  </si>
  <si>
    <t>Kinezyterapia w korekcji wad postawy ciała</t>
  </si>
  <si>
    <t>Wellness i fitness w treningu personalnym</t>
  </si>
  <si>
    <t>Kinezjologia w korekcji wad postawy ciała</t>
  </si>
  <si>
    <t>Trening funkcjonalny w korekcji wad postawy ciała</t>
  </si>
  <si>
    <t>Kinezjologia w treningu personalnym</t>
  </si>
  <si>
    <t>Język angielski</t>
  </si>
  <si>
    <t>Biologiczny rozwój człowieka/Antropologia*</t>
  </si>
  <si>
    <t xml:space="preserve">English in physical education </t>
  </si>
  <si>
    <t>Wybrane zagadnienia z etyki</t>
  </si>
  <si>
    <t>A.</t>
  </si>
  <si>
    <t xml:space="preserve">MODUŁ KSZTAŁCENIA KIERUNKOWEGO </t>
  </si>
  <si>
    <t>D.</t>
  </si>
  <si>
    <t>Praktyka wdrożeniowa</t>
  </si>
  <si>
    <t>Pedagogiczna</t>
  </si>
  <si>
    <t>MODUŁ KSZTAŁCENIA W ZAKRESIE DYDAKTYKI WYCHOWANIA FIZYCZNEGO</t>
  </si>
  <si>
    <t>14.</t>
  </si>
  <si>
    <t>Psychologia sportu</t>
  </si>
  <si>
    <t>E1.</t>
  </si>
  <si>
    <t>E2.</t>
  </si>
  <si>
    <t>E3.</t>
  </si>
  <si>
    <t>F</t>
  </si>
  <si>
    <t>Metodyka i dydaktyka wychowania fizycznego</t>
  </si>
  <si>
    <t>Pedagogika</t>
  </si>
  <si>
    <t>Pływanie</t>
  </si>
  <si>
    <t>Gimnastyka</t>
  </si>
  <si>
    <t>Lekka atletyka</t>
  </si>
  <si>
    <t>Siatkówka</t>
  </si>
  <si>
    <t>Piłka ręczna</t>
  </si>
  <si>
    <t>Piłka nożna</t>
  </si>
  <si>
    <t>Koszykówka</t>
  </si>
  <si>
    <t>Aerobik z fitnessem / Rytmika i taniec*</t>
  </si>
  <si>
    <t xml:space="preserve">Matryca kierunkowych efektów uczenia się 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</si>
  <si>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</si>
  <si>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</si>
  <si>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</si>
  <si>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</si>
  <si>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</si>
  <si>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</si>
  <si>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</si>
  <si>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</si>
  <si>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</si>
  <si>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</si>
  <si>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</si>
  <si>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</si>
  <si>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</si>
  <si>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</si>
  <si>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</si>
  <si>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</si>
  <si>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</si>
  <si>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</si>
  <si>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</si>
  <si>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</si>
  <si>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</si>
  <si>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</si>
  <si>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</si>
  <si>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</si>
  <si>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</si>
  <si>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</si>
  <si>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</si>
  <si>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</si>
  <si>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</si>
  <si>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</si>
  <si>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</si>
  <si>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</si>
  <si>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</si>
  <si>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</si>
  <si>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</si>
  <si>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</si>
  <si>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</si>
  <si>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</si>
  <si>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</si>
  <si>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</si>
  <si>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</si>
  <si>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</si>
  <si>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</si>
  <si>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</si>
  <si>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</si>
  <si>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</si>
  <si>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</si>
  <si>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</si>
  <si>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</si>
  <si>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</si>
  <si>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</si>
  <si>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</si>
  <si>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</si>
  <si>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</si>
  <si>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</si>
  <si>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</si>
  <si>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Suma</t>
  </si>
  <si>
    <t xml:space="preserve">A. </t>
  </si>
  <si>
    <t>Moduł kształcenia ogólnego</t>
  </si>
  <si>
    <t>W</t>
  </si>
  <si>
    <t>U</t>
  </si>
  <si>
    <t>K</t>
  </si>
  <si>
    <t>ogółem</t>
  </si>
  <si>
    <t>Moduł kształcenia podstawowego</t>
  </si>
  <si>
    <t>Moduł kształcenia kierunkowego</t>
  </si>
  <si>
    <t>Moduł kształcenia w zakresie dydaktyki wychowania fizycznego</t>
  </si>
  <si>
    <t>E3</t>
  </si>
  <si>
    <t>F.</t>
  </si>
  <si>
    <t>Moduł praktyki zawodowe*</t>
  </si>
  <si>
    <t>Suma E1</t>
  </si>
  <si>
    <t>Suma E2</t>
  </si>
  <si>
    <t>Suma E3</t>
  </si>
  <si>
    <t>Praktyka psychopedagogiczna</t>
  </si>
  <si>
    <t>Ćwiczenia korekcyjno-kompensacyjne/ Corrective and compensatory exercises</t>
  </si>
  <si>
    <t>Fizjoterapia w wadach postawy/Physioterapy in postural defects</t>
  </si>
  <si>
    <t>E4.</t>
  </si>
  <si>
    <t>Dietetyka i suplementacja/Dietetics and supplementation</t>
  </si>
  <si>
    <t>Dietetyka kliniczna z elemetami zaburzeń odżywiania oraz oceną stanu odżywiania i sposobu odżywiania</t>
  </si>
  <si>
    <t>Planowanie i projektowanie diet - komputerowe systemy wspomagania dietetycznego</t>
  </si>
  <si>
    <t xml:space="preserve">Żywienie człowieka </t>
  </si>
  <si>
    <t>Żywienie podczas wzmożonego wysiłku fizycznego</t>
  </si>
  <si>
    <t>Edukacja żywieniowa w sporcie</t>
  </si>
  <si>
    <t>Teoria i metodyka dyscypliny specjalizacyjnej*/Theory and methodology of a spezialization discipline</t>
  </si>
  <si>
    <t>Farmakologia i farmakoterapia żywienia z oceną interakcji leków z żywnością, suplementy i parafarmaceutyki w dietetyce/ Pharmacology and pharmacotherapy of nutrition with assessment of drug interactions with food, supplements and parapharmaceuticals in dietetics</t>
  </si>
  <si>
    <t>Teoria i metodyka dyscypliny specjalizacyjnej/Theory and methodology of a spezialization discipline</t>
  </si>
  <si>
    <t>Ćwiczenia korekcyjno-kompensacyjne/Corrective and compensatory exercises</t>
  </si>
  <si>
    <t>Suma E4</t>
  </si>
  <si>
    <t>ZAL/1</t>
  </si>
  <si>
    <t>DK</t>
  </si>
  <si>
    <t>laboratoria</t>
  </si>
  <si>
    <t xml:space="preserve"> warsztaty</t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</si>
  <si>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</si>
  <si>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</si>
  <si>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</si>
  <si>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</si>
  <si>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</si>
  <si>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</si>
  <si>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</si>
  <si>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</si>
  <si>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</si>
  <si>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Zo/5,6</t>
  </si>
  <si>
    <t>Zo/4,5</t>
  </si>
  <si>
    <t>Zo/5, E/6</t>
  </si>
  <si>
    <t>Zo/1,2, E/3</t>
  </si>
  <si>
    <t>Zo/2,3, E/4</t>
  </si>
  <si>
    <t>Zo/1, E/2</t>
  </si>
  <si>
    <t>Zo/3, E/4</t>
  </si>
  <si>
    <t>Zo/1,2,3, E/4</t>
  </si>
  <si>
    <t>Zo/3,4,5, E/6</t>
  </si>
  <si>
    <t>Seminarium dyplomowe</t>
  </si>
  <si>
    <t>MODUŁ WYBIERALNY* - TRENER PERSONALNY</t>
  </si>
  <si>
    <t>MODUŁ WYBIERALNY* - GIMNASTYKA KOREKCYJNA</t>
  </si>
  <si>
    <t>MODUŁ WYBIERALNY* - DIETETYKA W SPORCIE</t>
  </si>
  <si>
    <t>Praktyka z modułu wybieralnego</t>
  </si>
  <si>
    <t>MODUŁWYBIERALNY* - DIETETYKA W SPORCIE</t>
  </si>
  <si>
    <t>Seminarium dyplomowe*</t>
  </si>
  <si>
    <t>3.2. Plan studiów niestacjonarnych I stopnia:  Wychowanie fizyczne (2023-2026)</t>
  </si>
  <si>
    <t>3.1. Plan studiów stacjonarnych I stopnia:  Wychowanie fizyczne (2023-2026)</t>
  </si>
  <si>
    <t>Moduł wybieralny - trener personalny</t>
  </si>
  <si>
    <t>Moduł wybieralny - gimnastyka korekcyjna</t>
  </si>
  <si>
    <t>Moduł wybieralny - dietetyka w sporcie</t>
  </si>
  <si>
    <t>MODUŁ WYBIERALNY* - SPECJALIZACJA INSTRUKTORSKA</t>
  </si>
  <si>
    <t>Suma  E1</t>
  </si>
  <si>
    <t>Suma  E3</t>
  </si>
  <si>
    <t>Suma  E4</t>
  </si>
  <si>
    <t>Suma  E2</t>
  </si>
  <si>
    <t>Moduł wybieralny - specjalizacja instruktorska</t>
  </si>
  <si>
    <r>
      <t xml:space="preserve">MODUŁ PRAKTYKI ZAWODOWE </t>
    </r>
    <r>
      <rPr>
        <vertAlign val="superscript"/>
        <sz val="20"/>
        <rFont val="Verdana"/>
        <family val="2"/>
        <charset val="238"/>
      </rPr>
      <t>1)</t>
    </r>
  </si>
  <si>
    <t>1) w ramach przedmiotu praktyki zawodowe jedna godzina to godzina zegarowa (60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</si>
</sst>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E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28"/>
      <name val="Arial Narrow"/>
      <family val="2"/>
      <charset val="238"/>
    </font>
    <font>
      <b/>
      <sz val="28"/>
      <name val="Arial Narrow"/>
      <family val="2"/>
      <charset val="238"/>
    </font>
    <font>
      <b/>
      <sz val="36"/>
      <name val="Arial Narrow"/>
      <family val="2"/>
      <charset val="238"/>
    </font>
    <font>
      <sz val="12"/>
      <name val="Arial Narrow"/>
      <family val="2"/>
      <charset val="238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22"/>
      <name val="Arial Narrow"/>
      <family val="2"/>
      <charset val="238"/>
    </font>
    <font>
      <b/>
      <sz val="20"/>
      <name val="Verdana"/>
      <family val="2"/>
      <charset val="238"/>
    </font>
    <font>
      <b/>
      <sz val="26"/>
      <name val="Verdana"/>
      <family val="2"/>
    </font>
    <font>
      <vertAlign val="superscript"/>
      <sz val="26"/>
      <name val="Verdana"/>
      <family val="2"/>
    </font>
    <font>
      <sz val="28"/>
      <name val="Verdana"/>
      <family val="2"/>
    </font>
    <font>
      <sz val="20"/>
      <name val="Verdana"/>
      <family val="2"/>
      <charset val="238"/>
    </font>
    <font>
      <b/>
      <sz val="20"/>
      <color theme="1"/>
      <name val="Verdana"/>
      <family val="2"/>
    </font>
    <font>
      <sz val="20"/>
      <color rgb="FFFF0000"/>
      <name val="Verdana"/>
      <family val="2"/>
    </font>
    <font>
      <b/>
      <sz val="20"/>
      <color theme="1"/>
      <name val="Verdana"/>
      <family val="2"/>
      <charset val="238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  <font>
      <u/>
      <sz val="10"/>
      <name val="Verdana"/>
      <family val="2"/>
    </font>
    <font>
      <b/>
      <sz val="6"/>
      <name val="Verdana"/>
      <family val="2"/>
    </font>
    <font>
      <sz val="6"/>
      <color theme="1"/>
      <name val="Verdana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6"/>
      <name val="Verdana"/>
      <family val="2"/>
      <charset val="238"/>
    </font>
    <font>
      <b/>
      <sz val="6"/>
      <name val="Verdana"/>
      <family val="2"/>
      <charset val="238"/>
    </font>
    <font>
      <sz val="8"/>
      <name val="Verdana"/>
      <family val="2"/>
    </font>
    <font>
      <b/>
      <sz val="9"/>
      <name val="Verdana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6.5"/>
      <name val="Verdana"/>
      <family val="2"/>
      <charset val="238"/>
    </font>
    <font>
      <b/>
      <sz val="7.5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name val="Arial CE"/>
      <charset val="238"/>
    </font>
    <font>
      <b/>
      <sz val="8"/>
      <name val="Verdana"/>
      <family val="2"/>
    </font>
    <font>
      <vertAlign val="superscript"/>
      <sz val="20"/>
      <name val="Verdana"/>
      <family val="2"/>
      <charset val="238"/>
    </font>
    <font>
      <sz val="18"/>
      <name val="Verdan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7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/>
      <protection locked="0"/>
    </xf>
    <xf numFmtId="3" fontId="9" fillId="4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3" fontId="9" fillId="4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3" fillId="0" borderId="0" xfId="0" applyFont="1" applyAlignment="1">
      <alignment vertical="center"/>
    </xf>
    <xf numFmtId="3" fontId="9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3" fontId="9" fillId="8" borderId="3" xfId="0" applyNumberFormat="1" applyFont="1" applyFill="1" applyBorder="1" applyAlignment="1" applyProtection="1">
      <alignment horizontal="center" vertical="center"/>
      <protection locked="0"/>
    </xf>
    <xf numFmtId="3" fontId="8" fillId="3" borderId="2" xfId="0" applyNumberFormat="1" applyFont="1" applyFill="1" applyBorder="1" applyAlignment="1">
      <alignment horizontal="center" vertical="center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3" fontId="11" fillId="5" borderId="3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center" vertical="center"/>
      <protection locked="0"/>
    </xf>
    <xf numFmtId="3" fontId="15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6" borderId="3" xfId="0" applyFont="1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3" fontId="11" fillId="9" borderId="3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3" fontId="15" fillId="0" borderId="4" xfId="0" applyNumberFormat="1" applyFont="1" applyBorder="1" applyAlignment="1" applyProtection="1">
      <alignment horizontal="center" vertical="center"/>
      <protection locked="0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0" fontId="15" fillId="0" borderId="3" xfId="0" applyFont="1" applyFill="1" applyBorder="1" applyAlignment="1" applyProtection="1">
      <alignment vertical="center" wrapText="1"/>
      <protection locked="0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  <protection locked="0"/>
    </xf>
    <xf numFmtId="3" fontId="9" fillId="5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 applyProtection="1">
      <alignment horizontal="center" vertical="center"/>
      <protection locked="0"/>
    </xf>
    <xf numFmtId="3" fontId="9" fillId="4" borderId="6" xfId="0" applyNumberFormat="1" applyFont="1" applyFill="1" applyBorder="1" applyAlignment="1" applyProtection="1">
      <alignment horizontal="center" vertical="center"/>
      <protection locked="0"/>
    </xf>
    <xf numFmtId="3" fontId="8" fillId="10" borderId="4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3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3" fontId="11" fillId="5" borderId="6" xfId="0" applyNumberFormat="1" applyFont="1" applyFill="1" applyBorder="1" applyAlignment="1">
      <alignment horizontal="center" vertical="center"/>
    </xf>
    <xf numFmtId="3" fontId="15" fillId="5" borderId="6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3" fontId="9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3" fontId="9" fillId="5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 applyProtection="1">
      <alignment horizontal="center" vertical="center"/>
      <protection locked="0"/>
    </xf>
    <xf numFmtId="3" fontId="8" fillId="11" borderId="3" xfId="0" applyNumberFormat="1" applyFont="1" applyFill="1" applyBorder="1" applyAlignment="1">
      <alignment horizontal="center" vertical="center"/>
    </xf>
    <xf numFmtId="3" fontId="8" fillId="11" borderId="4" xfId="0" applyNumberFormat="1" applyFont="1" applyFill="1" applyBorder="1" applyAlignment="1">
      <alignment horizontal="center" vertical="center"/>
    </xf>
    <xf numFmtId="3" fontId="8" fillId="11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3" fontId="9" fillId="10" borderId="3" xfId="0" applyNumberFormat="1" applyFont="1" applyFill="1" applyBorder="1" applyAlignment="1" applyProtection="1">
      <alignment horizontal="center" vertical="center"/>
      <protection locked="0"/>
    </xf>
    <xf numFmtId="3" fontId="15" fillId="10" borderId="3" xfId="0" applyNumberFormat="1" applyFont="1" applyFill="1" applyBorder="1" applyAlignment="1" applyProtection="1">
      <alignment horizontal="center" vertical="center"/>
      <protection locked="0"/>
    </xf>
    <xf numFmtId="3" fontId="9" fillId="10" borderId="6" xfId="0" applyNumberFormat="1" applyFont="1" applyFill="1" applyBorder="1" applyAlignment="1" applyProtection="1">
      <alignment horizontal="center" vertical="center"/>
      <protection locked="0"/>
    </xf>
    <xf numFmtId="3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3" fontId="8" fillId="10" borderId="3" xfId="0" applyNumberFormat="1" applyFont="1" applyFill="1" applyBorder="1" applyAlignment="1">
      <alignment horizontal="center" vertical="center"/>
    </xf>
    <xf numFmtId="3" fontId="11" fillId="10" borderId="3" xfId="0" applyNumberFormat="1" applyFont="1" applyFill="1" applyBorder="1" applyAlignment="1">
      <alignment horizontal="center" vertical="center"/>
    </xf>
    <xf numFmtId="3" fontId="15" fillId="10" borderId="3" xfId="0" applyNumberFormat="1" applyFont="1" applyFill="1" applyBorder="1" applyAlignment="1">
      <alignment horizontal="center" vertical="center"/>
    </xf>
    <xf numFmtId="0" fontId="9" fillId="12" borderId="3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center" vertical="center"/>
      <protection locked="0"/>
    </xf>
    <xf numFmtId="0" fontId="15" fillId="12" borderId="3" xfId="0" applyFont="1" applyFill="1" applyBorder="1" applyAlignment="1" applyProtection="1">
      <alignment horizontal="center" vertical="center"/>
      <protection locked="0"/>
    </xf>
    <xf numFmtId="0" fontId="9" fillId="12" borderId="4" xfId="0" applyFont="1" applyFill="1" applyBorder="1" applyAlignment="1" applyProtection="1">
      <alignment horizontal="center" vertical="center"/>
      <protection locked="0"/>
    </xf>
    <xf numFmtId="0" fontId="15" fillId="12" borderId="4" xfId="0" applyFont="1" applyFill="1" applyBorder="1" applyAlignment="1" applyProtection="1">
      <alignment horizontal="center" vertical="center"/>
      <protection locked="0"/>
    </xf>
    <xf numFmtId="3" fontId="11" fillId="9" borderId="2" xfId="0" applyNumberFormat="1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left" vertical="center" wrapText="1"/>
      <protection locked="0"/>
    </xf>
    <xf numFmtId="0" fontId="8" fillId="9" borderId="4" xfId="0" applyFont="1" applyFill="1" applyBorder="1" applyAlignment="1" applyProtection="1">
      <alignment horizontal="center" vertical="center"/>
      <protection locked="0"/>
    </xf>
    <xf numFmtId="0" fontId="8" fillId="9" borderId="4" xfId="0" applyFont="1" applyFill="1" applyBorder="1" applyAlignment="1" applyProtection="1">
      <alignment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3" fontId="8" fillId="9" borderId="4" xfId="0" applyNumberFormat="1" applyFont="1" applyFill="1" applyBorder="1" applyAlignment="1">
      <alignment horizontal="center" vertical="center"/>
    </xf>
    <xf numFmtId="3" fontId="9" fillId="10" borderId="3" xfId="0" applyNumberFormat="1" applyFont="1" applyFill="1" applyBorder="1" applyAlignment="1">
      <alignment horizontal="center" vertical="center"/>
    </xf>
    <xf numFmtId="3" fontId="8" fillId="10" borderId="6" xfId="0" applyNumberFormat="1" applyFont="1" applyFill="1" applyBorder="1" applyAlignment="1">
      <alignment horizontal="center" vertical="center"/>
    </xf>
    <xf numFmtId="3" fontId="9" fillId="10" borderId="6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5" fillId="10" borderId="4" xfId="0" applyNumberFormat="1" applyFont="1" applyFill="1" applyBorder="1" applyAlignment="1">
      <alignment horizontal="center" vertical="center"/>
    </xf>
    <xf numFmtId="3" fontId="15" fillId="8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3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3" fontId="15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4" xfId="0" applyFont="1" applyFill="1" applyBorder="1" applyAlignment="1" applyProtection="1">
      <alignment horizontal="center" vertical="center"/>
      <protection locked="0"/>
    </xf>
    <xf numFmtId="1" fontId="11" fillId="9" borderId="2" xfId="0" applyNumberFormat="1" applyFont="1" applyFill="1" applyBorder="1" applyAlignment="1">
      <alignment horizontal="center" vertical="center"/>
    </xf>
    <xf numFmtId="1" fontId="9" fillId="10" borderId="3" xfId="0" applyNumberFormat="1" applyFont="1" applyFill="1" applyBorder="1" applyAlignment="1" applyProtection="1">
      <alignment horizontal="center" vertical="center"/>
      <protection locked="0"/>
    </xf>
    <xf numFmtId="1" fontId="15" fillId="10" borderId="3" xfId="0" applyNumberFormat="1" applyFont="1" applyFill="1" applyBorder="1" applyAlignment="1" applyProtection="1">
      <alignment horizontal="center" vertical="center"/>
      <protection locked="0"/>
    </xf>
    <xf numFmtId="1" fontId="9" fillId="10" borderId="6" xfId="0" applyNumberFormat="1" applyFont="1" applyFill="1" applyBorder="1" applyAlignment="1" applyProtection="1">
      <alignment horizontal="center" vertical="center"/>
      <protection locked="0"/>
    </xf>
    <xf numFmtId="1" fontId="8" fillId="9" borderId="4" xfId="0" applyNumberFormat="1" applyFont="1" applyFill="1" applyBorder="1" applyAlignment="1">
      <alignment horizontal="center" vertical="center"/>
    </xf>
    <xf numFmtId="1" fontId="9" fillId="10" borderId="4" xfId="0" applyNumberFormat="1" applyFont="1" applyFill="1" applyBorder="1" applyAlignment="1" applyProtection="1">
      <alignment horizontal="center" vertical="center"/>
      <protection locked="0"/>
    </xf>
    <xf numFmtId="1" fontId="15" fillId="10" borderId="4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0" fontId="3" fillId="10" borderId="0" xfId="0" applyFont="1" applyFill="1" applyAlignment="1" applyProtection="1">
      <alignment vertical="center"/>
      <protection locked="0"/>
    </xf>
    <xf numFmtId="0" fontId="3" fillId="10" borderId="0" xfId="0" applyFont="1" applyFill="1" applyAlignment="1">
      <alignment vertical="center"/>
    </xf>
    <xf numFmtId="0" fontId="3" fillId="8" borderId="0" xfId="0" applyFont="1" applyFill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6" borderId="6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3" fontId="11" fillId="10" borderId="3" xfId="0" applyNumberFormat="1" applyFont="1" applyFill="1" applyBorder="1" applyAlignment="1" applyProtection="1">
      <alignment horizontal="center" vertical="center"/>
      <protection locked="0"/>
    </xf>
    <xf numFmtId="3" fontId="17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9" borderId="5" xfId="0" applyFont="1" applyFill="1" applyBorder="1" applyAlignment="1" applyProtection="1">
      <alignment horizontal="center" vertical="center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3" fontId="11" fillId="9" borderId="5" xfId="0" applyNumberFormat="1" applyFont="1" applyFill="1" applyBorder="1" applyAlignment="1">
      <alignment horizontal="center" vertical="center"/>
    </xf>
    <xf numFmtId="1" fontId="11" fillId="9" borderId="5" xfId="0" applyNumberFormat="1" applyFont="1" applyFill="1" applyBorder="1" applyAlignment="1">
      <alignment horizontal="center" vertical="center"/>
    </xf>
    <xf numFmtId="3" fontId="18" fillId="9" borderId="3" xfId="0" applyNumberFormat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0" fontId="21" fillId="0" borderId="0" xfId="0" applyFont="1"/>
    <xf numFmtId="0" fontId="23" fillId="7" borderId="4" xfId="0" applyFont="1" applyFill="1" applyBorder="1" applyAlignment="1">
      <alignment horizontal="center" vertical="center" wrapText="1"/>
    </xf>
    <xf numFmtId="0" fontId="20" fillId="7" borderId="0" xfId="0" applyFont="1" applyFill="1"/>
    <xf numFmtId="0" fontId="21" fillId="0" borderId="4" xfId="0" applyFont="1" applyBorder="1" applyAlignment="1">
      <alignment horizontal="center" vertical="center" wrapText="1"/>
    </xf>
    <xf numFmtId="0" fontId="24" fillId="0" borderId="3" xfId="0" applyFont="1" applyBorder="1" applyAlignment="1" applyProtection="1">
      <alignment vertical="center" wrapText="1"/>
      <protection locked="0"/>
    </xf>
    <xf numFmtId="0" fontId="21" fillId="4" borderId="4" xfId="0" applyFont="1" applyFill="1" applyBorder="1" applyAlignment="1">
      <alignment horizontal="center" vertical="center" wrapText="1"/>
    </xf>
    <xf numFmtId="0" fontId="21" fillId="0" borderId="3" xfId="0" applyFont="1" applyBorder="1" applyAlignment="1" applyProtection="1">
      <alignment vertical="center" wrapText="1"/>
      <protection locked="0"/>
    </xf>
    <xf numFmtId="0" fontId="21" fillId="4" borderId="4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/>
    </xf>
    <xf numFmtId="0" fontId="21" fillId="0" borderId="3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vertical="center" wrapText="1"/>
      <protection locked="0"/>
    </xf>
    <xf numFmtId="0" fontId="21" fillId="4" borderId="4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/>
    </xf>
    <xf numFmtId="0" fontId="21" fillId="0" borderId="6" xfId="0" applyFont="1" applyFill="1" applyBorder="1" applyAlignment="1" applyProtection="1">
      <alignment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27" fillId="8" borderId="4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vertical="center" wrapText="1"/>
      <protection locked="0"/>
    </xf>
    <xf numFmtId="0" fontId="28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 applyProtection="1">
      <alignment vertical="center" wrapText="1"/>
      <protection locked="0"/>
    </xf>
    <xf numFmtId="0" fontId="29" fillId="8" borderId="4" xfId="0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 applyProtection="1">
      <alignment vertical="center" wrapText="1"/>
      <protection locked="0"/>
    </xf>
    <xf numFmtId="0" fontId="29" fillId="8" borderId="4" xfId="0" applyFont="1" applyFill="1" applyBorder="1" applyAlignment="1">
      <alignment horizontal="center" vertical="center" wrapText="1"/>
    </xf>
    <xf numFmtId="0" fontId="29" fillId="8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4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6" fillId="0" borderId="0" xfId="0" applyFont="1" applyFill="1"/>
    <xf numFmtId="0" fontId="23" fillId="0" borderId="0" xfId="0" applyFont="1" applyFill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3" fontId="11" fillId="0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3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13" borderId="3" xfId="0" applyFont="1" applyFill="1" applyBorder="1" applyAlignment="1" applyProtection="1">
      <alignment horizontal="center" vertical="center"/>
      <protection locked="0"/>
    </xf>
    <xf numFmtId="0" fontId="15" fillId="14" borderId="3" xfId="0" applyFont="1" applyFill="1" applyBorder="1" applyAlignment="1" applyProtection="1">
      <alignment horizontal="center" vertical="center"/>
      <protection locked="0"/>
    </xf>
    <xf numFmtId="0" fontId="9" fillId="14" borderId="3" xfId="0" applyFont="1" applyFill="1" applyBorder="1" applyAlignment="1" applyProtection="1">
      <alignment horizontal="center" vertical="center"/>
      <protection locked="0"/>
    </xf>
    <xf numFmtId="0" fontId="11" fillId="9" borderId="3" xfId="0" applyFont="1" applyFill="1" applyBorder="1" applyAlignment="1" applyProtection="1">
      <alignment horizontal="center" vertical="center"/>
      <protection locked="0"/>
    </xf>
    <xf numFmtId="0" fontId="3" fillId="15" borderId="0" xfId="0" applyFont="1" applyFill="1" applyAlignment="1" applyProtection="1">
      <alignment vertical="center"/>
      <protection locked="0"/>
    </xf>
    <xf numFmtId="3" fontId="15" fillId="9" borderId="3" xfId="0" applyNumberFormat="1" applyFont="1" applyFill="1" applyBorder="1" applyAlignment="1" applyProtection="1">
      <alignment horizontal="center" vertical="center"/>
      <protection locked="0"/>
    </xf>
    <xf numFmtId="1" fontId="15" fillId="9" borderId="3" xfId="0" applyNumberFormat="1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3" fontId="11" fillId="9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9" borderId="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1" fillId="10" borderId="6" xfId="0" applyNumberFormat="1" applyFont="1" applyFill="1" applyBorder="1" applyAlignment="1">
      <alignment horizontal="center" vertical="center"/>
    </xf>
    <xf numFmtId="3" fontId="15" fillId="10" borderId="6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left" vertical="center" wrapText="1"/>
      <protection locked="0"/>
    </xf>
    <xf numFmtId="3" fontId="11" fillId="9" borderId="4" xfId="0" applyNumberFormat="1" applyFont="1" applyFill="1" applyBorder="1" applyAlignment="1">
      <alignment horizontal="center" vertical="center"/>
    </xf>
    <xf numFmtId="0" fontId="3" fillId="9" borderId="23" xfId="0" applyFont="1" applyFill="1" applyBorder="1" applyAlignment="1" applyProtection="1">
      <alignment vertical="center"/>
      <protection locked="0"/>
    </xf>
    <xf numFmtId="3" fontId="11" fillId="9" borderId="4" xfId="0" applyNumberFormat="1" applyFont="1" applyFill="1" applyBorder="1" applyAlignment="1" applyProtection="1">
      <alignment horizontal="center" vertical="center"/>
      <protection locked="0"/>
    </xf>
    <xf numFmtId="1" fontId="11" fillId="9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8" borderId="1" xfId="0" applyFont="1" applyFill="1" applyBorder="1" applyAlignment="1" applyProtection="1">
      <alignment horizontal="center" vertical="center" wrapText="1"/>
      <protection locked="0"/>
    </xf>
    <xf numFmtId="0" fontId="21" fillId="8" borderId="3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0" fillId="8" borderId="4" xfId="0" applyFont="1" applyFill="1" applyBorder="1"/>
    <xf numFmtId="1" fontId="15" fillId="10" borderId="3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0" fillId="9" borderId="30" xfId="0" applyFill="1" applyBorder="1"/>
    <xf numFmtId="0" fontId="0" fillId="9" borderId="0" xfId="0" applyFill="1" applyBorder="1"/>
    <xf numFmtId="0" fontId="0" fillId="9" borderId="31" xfId="0" applyFill="1" applyBorder="1"/>
    <xf numFmtId="0" fontId="36" fillId="16" borderId="4" xfId="0" applyFont="1" applyFill="1" applyBorder="1" applyAlignment="1">
      <alignment horizontal="center"/>
    </xf>
    <xf numFmtId="0" fontId="36" fillId="16" borderId="29" xfId="0" applyFont="1" applyFill="1" applyBorder="1" applyAlignment="1">
      <alignment horizontal="center"/>
    </xf>
    <xf numFmtId="0" fontId="37" fillId="9" borderId="28" xfId="0" applyFont="1" applyFill="1" applyBorder="1"/>
    <xf numFmtId="0" fontId="37" fillId="9" borderId="4" xfId="0" applyFont="1" applyFill="1" applyBorder="1"/>
    <xf numFmtId="0" fontId="35" fillId="9" borderId="28" xfId="0" applyFont="1" applyFill="1" applyBorder="1" applyAlignment="1">
      <alignment horizontal="center"/>
    </xf>
    <xf numFmtId="0" fontId="35" fillId="9" borderId="4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7" fillId="0" borderId="32" xfId="0" applyFont="1" applyFill="1" applyBorder="1"/>
    <xf numFmtId="0" fontId="37" fillId="0" borderId="33" xfId="0" applyFont="1" applyFill="1" applyBorder="1"/>
    <xf numFmtId="0" fontId="36" fillId="0" borderId="4" xfId="0" applyFont="1" applyFill="1" applyBorder="1" applyAlignment="1">
      <alignment horizontal="center"/>
    </xf>
    <xf numFmtId="0" fontId="36" fillId="0" borderId="29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/>
    </xf>
    <xf numFmtId="0" fontId="35" fillId="17" borderId="28" xfId="0" applyFont="1" applyFill="1" applyBorder="1" applyAlignment="1">
      <alignment horizontal="center"/>
    </xf>
    <xf numFmtId="0" fontId="35" fillId="17" borderId="4" xfId="0" applyFont="1" applyFill="1" applyBorder="1" applyAlignment="1">
      <alignment horizontal="center"/>
    </xf>
    <xf numFmtId="0" fontId="36" fillId="9" borderId="4" xfId="0" applyFont="1" applyFill="1" applyBorder="1" applyAlignment="1">
      <alignment horizontal="center"/>
    </xf>
    <xf numFmtId="0" fontId="36" fillId="9" borderId="29" xfId="0" applyFont="1" applyFill="1" applyBorder="1" applyAlignment="1">
      <alignment horizontal="center"/>
    </xf>
    <xf numFmtId="0" fontId="38" fillId="7" borderId="4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35" fillId="10" borderId="4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vertical="center" wrapText="1"/>
      <protection locked="0"/>
    </xf>
    <xf numFmtId="0" fontId="21" fillId="8" borderId="4" xfId="0" applyFont="1" applyFill="1" applyBorder="1" applyAlignment="1">
      <alignment horizontal="center"/>
    </xf>
    <xf numFmtId="0" fontId="30" fillId="10" borderId="4" xfId="0" applyFont="1" applyFill="1" applyBorder="1" applyAlignment="1">
      <alignment horizontal="center" vertical="center" wrapText="1"/>
    </xf>
    <xf numFmtId="0" fontId="30" fillId="10" borderId="22" xfId="0" applyFont="1" applyFill="1" applyBorder="1" applyAlignment="1">
      <alignment horizontal="center" vertical="center" wrapText="1"/>
    </xf>
    <xf numFmtId="0" fontId="30" fillId="10" borderId="24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 applyProtection="1">
      <alignment horizontal="left" vertical="center" wrapText="1"/>
      <protection locked="0"/>
    </xf>
    <xf numFmtId="0" fontId="19" fillId="7" borderId="23" xfId="0" applyFont="1" applyFill="1" applyBorder="1" applyAlignment="1" applyProtection="1">
      <alignment horizontal="left" vertical="center" wrapText="1"/>
      <protection locked="0"/>
    </xf>
    <xf numFmtId="0" fontId="19" fillId="7" borderId="24" xfId="0" applyFont="1" applyFill="1" applyBorder="1" applyAlignment="1" applyProtection="1">
      <alignment horizontal="left" vertical="center" wrapText="1"/>
      <protection locked="0"/>
    </xf>
    <xf numFmtId="0" fontId="25" fillId="7" borderId="22" xfId="0" applyFont="1" applyFill="1" applyBorder="1" applyAlignment="1">
      <alignment horizontal="center" vertical="center"/>
    </xf>
    <xf numFmtId="0" fontId="25" fillId="7" borderId="23" xfId="0" applyFont="1" applyFill="1" applyBorder="1" applyAlignment="1">
      <alignment horizontal="center" vertical="center"/>
    </xf>
    <xf numFmtId="0" fontId="25" fillId="7" borderId="24" xfId="0" applyFont="1" applyFill="1" applyBorder="1" applyAlignment="1">
      <alignment horizontal="center" vertical="center"/>
    </xf>
    <xf numFmtId="0" fontId="26" fillId="7" borderId="4" xfId="0" applyFont="1" applyFill="1" applyBorder="1" applyAlignment="1" applyProtection="1">
      <alignment horizontal="left" vertical="center"/>
      <protection locked="0"/>
    </xf>
    <xf numFmtId="0" fontId="19" fillId="7" borderId="4" xfId="0" applyFont="1" applyFill="1" applyBorder="1" applyAlignment="1">
      <alignment horizontal="left" vertical="center" wrapText="1"/>
    </xf>
    <xf numFmtId="0" fontId="19" fillId="7" borderId="0" xfId="0" applyFont="1" applyFill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left" vertical="center" wrapText="1"/>
    </xf>
    <xf numFmtId="0" fontId="19" fillId="7" borderId="23" xfId="0" applyFont="1" applyFill="1" applyBorder="1" applyAlignment="1">
      <alignment horizontal="left" vertical="center" wrapText="1"/>
    </xf>
    <xf numFmtId="0" fontId="19" fillId="7" borderId="24" xfId="0" applyFont="1" applyFill="1" applyBorder="1" applyAlignment="1">
      <alignment horizontal="left" vertical="center" wrapText="1"/>
    </xf>
    <xf numFmtId="0" fontId="19" fillId="7" borderId="22" xfId="0" applyFont="1" applyFill="1" applyBorder="1" applyAlignment="1" applyProtection="1">
      <alignment horizontal="left" vertical="center"/>
      <protection locked="0"/>
    </xf>
    <xf numFmtId="0" fontId="19" fillId="7" borderId="23" xfId="0" applyFont="1" applyFill="1" applyBorder="1" applyAlignment="1" applyProtection="1">
      <alignment horizontal="left" vertical="center"/>
      <protection locked="0"/>
    </xf>
    <xf numFmtId="0" fontId="19" fillId="7" borderId="24" xfId="0" applyFont="1" applyFill="1" applyBorder="1" applyAlignment="1" applyProtection="1">
      <alignment horizontal="left" vertical="center"/>
      <protection locked="0"/>
    </xf>
    <xf numFmtId="0" fontId="33" fillId="9" borderId="25" xfId="0" applyFont="1" applyFill="1" applyBorder="1" applyAlignment="1">
      <alignment horizontal="center" vertical="center" textRotation="90"/>
    </xf>
    <xf numFmtId="0" fontId="33" fillId="9" borderId="28" xfId="0" applyFont="1" applyFill="1" applyBorder="1" applyAlignment="1">
      <alignment horizontal="center" vertical="center" textRotation="90"/>
    </xf>
    <xf numFmtId="0" fontId="33" fillId="9" borderId="26" xfId="0" applyFont="1" applyFill="1" applyBorder="1" applyAlignment="1">
      <alignment horizontal="center" vertical="center" textRotation="90"/>
    </xf>
    <xf numFmtId="0" fontId="33" fillId="9" borderId="4" xfId="0" applyFont="1" applyFill="1" applyBorder="1" applyAlignment="1">
      <alignment horizontal="center" vertical="center" textRotation="90"/>
    </xf>
    <xf numFmtId="0" fontId="34" fillId="9" borderId="26" xfId="0" applyFont="1" applyFill="1" applyBorder="1" applyAlignment="1">
      <alignment horizontal="center" vertical="center"/>
    </xf>
    <xf numFmtId="0" fontId="34" fillId="9" borderId="4" xfId="0" applyFont="1" applyFill="1" applyBorder="1" applyAlignment="1">
      <alignment horizontal="center" vertical="center"/>
    </xf>
    <xf numFmtId="0" fontId="34" fillId="9" borderId="27" xfId="0" applyFont="1" applyFill="1" applyBorder="1" applyAlignment="1">
      <alignment horizontal="center" vertical="center"/>
    </xf>
    <xf numFmtId="0" fontId="34" fillId="9" borderId="29" xfId="0" applyFont="1" applyFill="1" applyBorder="1" applyAlignment="1">
      <alignment horizontal="center" vertical="center"/>
    </xf>
    <xf numFmtId="3" fontId="8" fillId="11" borderId="21" xfId="0" applyNumberFormat="1" applyFont="1" applyFill="1" applyBorder="1" applyAlignment="1">
      <alignment horizontal="center" vertical="center"/>
    </xf>
    <xf numFmtId="3" fontId="8" fillId="11" borderId="5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8" fillId="11" borderId="21" xfId="0" applyNumberFormat="1" applyFont="1" applyFill="1" applyBorder="1" applyAlignment="1">
      <alignment horizontal="center" vertical="center"/>
    </xf>
    <xf numFmtId="1" fontId="8" fillId="11" borderId="5" xfId="0" applyNumberFormat="1" applyFont="1" applyFill="1" applyBorder="1" applyAlignment="1">
      <alignment horizontal="center" vertical="center"/>
    </xf>
    <xf numFmtId="3" fontId="8" fillId="11" borderId="12" xfId="0" applyNumberFormat="1" applyFont="1" applyFill="1" applyBorder="1" applyAlignment="1">
      <alignment horizontal="center" vertical="center"/>
    </xf>
    <xf numFmtId="3" fontId="8" fillId="11" borderId="13" xfId="0" applyNumberFormat="1" applyFont="1" applyFill="1" applyBorder="1" applyAlignment="1">
      <alignment horizontal="center" vertical="center"/>
    </xf>
    <xf numFmtId="3" fontId="8" fillId="11" borderId="14" xfId="0" applyNumberFormat="1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3" fontId="16" fillId="11" borderId="21" xfId="0" applyNumberFormat="1" applyFon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11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0" fontId="9" fillId="3" borderId="6" xfId="0" applyFont="1" applyFill="1" applyBorder="1" applyAlignment="1" applyProtection="1">
      <alignment horizontal="center" vertical="center" textRotation="90" wrapText="1"/>
      <protection locked="0"/>
    </xf>
    <xf numFmtId="0" fontId="9" fillId="3" borderId="5" xfId="0" applyFont="1" applyFill="1" applyBorder="1" applyAlignment="1" applyProtection="1">
      <alignment horizontal="center" vertical="center" textRotation="90" wrapTex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  <protection locked="0"/>
    </xf>
    <xf numFmtId="0" fontId="8" fillId="3" borderId="4" xfId="0" applyFont="1" applyFill="1" applyBorder="1" applyAlignment="1" applyProtection="1">
      <alignment horizontal="center" vertical="center" textRotation="90"/>
      <protection locked="0"/>
    </xf>
    <xf numFmtId="0" fontId="8" fillId="3" borderId="1" xfId="0" applyFont="1" applyFill="1" applyBorder="1" applyAlignment="1" applyProtection="1">
      <alignment horizontal="center" vertical="center" textRotation="90"/>
      <protection locked="0"/>
    </xf>
    <xf numFmtId="0" fontId="9" fillId="3" borderId="4" xfId="0" applyFont="1" applyFill="1" applyBorder="1" applyAlignment="1" applyProtection="1">
      <alignment horizontal="center" vertical="center" textRotation="90" wrapText="1"/>
      <protection locked="0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left" vertical="center" textRotation="90" wrapText="1"/>
    </xf>
    <xf numFmtId="0" fontId="8" fillId="3" borderId="3" xfId="0" applyFont="1" applyFill="1" applyBorder="1" applyAlignment="1">
      <alignment horizontal="left" vertical="center" textRotation="90" wrapText="1"/>
    </xf>
    <xf numFmtId="0" fontId="0" fillId="0" borderId="3" xfId="0" applyFont="1" applyBorder="1" applyAlignment="1">
      <alignment wrapText="1"/>
    </xf>
    <xf numFmtId="0" fontId="40" fillId="0" borderId="19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72</xdr:row>
      <xdr:rowOff>0</xdr:rowOff>
    </xdr:from>
    <xdr:to>
      <xdr:col>47</xdr:col>
      <xdr:colOff>0</xdr:colOff>
      <xdr:row>72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20726400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72</xdr:row>
      <xdr:rowOff>0</xdr:rowOff>
    </xdr:from>
    <xdr:to>
      <xdr:col>58</xdr:col>
      <xdr:colOff>0</xdr:colOff>
      <xdr:row>72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5022175" y="10753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77"/>
  <sheetViews>
    <sheetView topLeftCell="B1" zoomScale="80" zoomScaleNormal="80" workbookViewId="0">
      <selection activeCell="N64" sqref="N64"/>
    </sheetView>
  </sheetViews>
  <sheetFormatPr defaultColWidth="9.140625" defaultRowHeight="12.75" x14ac:dyDescent="0.2"/>
  <cols>
    <col min="1" max="1" width="4.140625" style="185" customWidth="1"/>
    <col min="2" max="2" width="28.28515625" style="154" customWidth="1"/>
    <col min="3" max="3" width="6" style="154" customWidth="1"/>
    <col min="4" max="4" width="5.85546875" style="154" customWidth="1"/>
    <col min="5" max="5" width="7.7109375" style="154" customWidth="1"/>
    <col min="6" max="6" width="6" style="154" customWidth="1"/>
    <col min="7" max="7" width="5.7109375" style="154" customWidth="1"/>
    <col min="8" max="8" width="5.5703125" style="154" customWidth="1"/>
    <col min="9" max="9" width="5.7109375" style="154" customWidth="1"/>
    <col min="10" max="10" width="6.5703125" style="154" customWidth="1"/>
    <col min="11" max="12" width="5.7109375" style="154" customWidth="1"/>
    <col min="13" max="13" width="6.5703125" style="154" customWidth="1"/>
    <col min="14" max="14" width="6.28515625" style="154" customWidth="1"/>
    <col min="15" max="15" width="5.5703125" style="154" customWidth="1"/>
    <col min="16" max="16" width="5.7109375" style="154" customWidth="1"/>
    <col min="17" max="23" width="5.85546875" style="154" customWidth="1"/>
    <col min="24" max="24" width="6.42578125" style="154" customWidth="1"/>
    <col min="25" max="25" width="6.28515625" style="154" customWidth="1"/>
    <col min="26" max="26" width="6.42578125" style="154" customWidth="1"/>
    <col min="27" max="27" width="6.7109375" style="154" customWidth="1"/>
    <col min="28" max="28" width="6.28515625" style="154" customWidth="1"/>
    <col min="29" max="30" width="6.7109375" style="154" customWidth="1"/>
    <col min="31" max="31" width="6.5703125" style="154" customWidth="1"/>
    <col min="32" max="35" width="6.7109375" style="154" customWidth="1"/>
    <col min="36" max="36" width="6.5703125" style="154" customWidth="1"/>
    <col min="37" max="41" width="6.28515625" style="154" customWidth="1"/>
    <col min="42" max="42" width="6.42578125" style="154" customWidth="1"/>
    <col min="43" max="58" width="5.85546875" style="154" customWidth="1"/>
    <col min="59" max="59" width="7.28515625" style="154" customWidth="1"/>
    <col min="60" max="60" width="6.42578125" style="154" customWidth="1"/>
    <col min="61" max="61" width="5.28515625" style="154" customWidth="1"/>
    <col min="62" max="62" width="10.28515625" style="154" customWidth="1"/>
    <col min="63" max="63" width="3.140625" style="154" customWidth="1"/>
    <col min="64" max="64" width="3.28515625" style="154" customWidth="1"/>
    <col min="65" max="65" width="3.5703125" style="154" customWidth="1"/>
    <col min="66" max="66" width="3.140625" style="154" customWidth="1"/>
    <col min="67" max="67" width="3.28515625" style="154" customWidth="1"/>
    <col min="68" max="68" width="3.5703125" style="154" customWidth="1"/>
    <col min="69" max="69" width="3.42578125" style="154" customWidth="1"/>
    <col min="70" max="71" width="3.5703125" style="154" customWidth="1"/>
    <col min="72" max="73" width="3.28515625" style="154" customWidth="1"/>
    <col min="74" max="74" width="3.7109375" style="154" customWidth="1"/>
    <col min="75" max="255" width="9.140625" style="154"/>
    <col min="256" max="256" width="4.140625" style="154" customWidth="1"/>
    <col min="257" max="257" width="32.7109375" style="154" customWidth="1"/>
    <col min="258" max="258" width="6" style="154" customWidth="1"/>
    <col min="259" max="259" width="5.85546875" style="154" customWidth="1"/>
    <col min="260" max="260" width="5.42578125" style="154" customWidth="1"/>
    <col min="261" max="261" width="6" style="154" customWidth="1"/>
    <col min="262" max="262" width="5.7109375" style="154" customWidth="1"/>
    <col min="263" max="263" width="5.5703125" style="154" customWidth="1"/>
    <col min="264" max="264" width="5.7109375" style="154" customWidth="1"/>
    <col min="265" max="265" width="5.28515625" style="154" customWidth="1"/>
    <col min="266" max="267" width="5.7109375" style="154" customWidth="1"/>
    <col min="268" max="268" width="6.5703125" style="154" customWidth="1"/>
    <col min="269" max="269" width="6.28515625" style="154" customWidth="1"/>
    <col min="270" max="270" width="5.5703125" style="154" customWidth="1"/>
    <col min="271" max="271" width="5.7109375" style="154" customWidth="1"/>
    <col min="272" max="279" width="5.85546875" style="154" customWidth="1"/>
    <col min="280" max="280" width="6.42578125" style="154" customWidth="1"/>
    <col min="281" max="281" width="6.28515625" style="154" customWidth="1"/>
    <col min="282" max="282" width="6.42578125" style="154" customWidth="1"/>
    <col min="283" max="283" width="6.7109375" style="154" customWidth="1"/>
    <col min="284" max="284" width="6.28515625" style="154" customWidth="1"/>
    <col min="285" max="286" width="6.7109375" style="154" customWidth="1"/>
    <col min="287" max="287" width="6.5703125" style="154" customWidth="1"/>
    <col min="288" max="291" width="6.7109375" style="154" customWidth="1"/>
    <col min="292" max="292" width="6.5703125" style="154" customWidth="1"/>
    <col min="293" max="297" width="6.28515625" style="154" customWidth="1"/>
    <col min="298" max="298" width="6.42578125" style="154" customWidth="1"/>
    <col min="299" max="314" width="5.85546875" style="154" customWidth="1"/>
    <col min="315" max="317" width="4.28515625" style="154" customWidth="1"/>
    <col min="318" max="318" width="6" style="154" customWidth="1"/>
    <col min="319" max="511" width="9.140625" style="154"/>
    <col min="512" max="512" width="4.140625" style="154" customWidth="1"/>
    <col min="513" max="513" width="32.7109375" style="154" customWidth="1"/>
    <col min="514" max="514" width="6" style="154" customWidth="1"/>
    <col min="515" max="515" width="5.85546875" style="154" customWidth="1"/>
    <col min="516" max="516" width="5.42578125" style="154" customWidth="1"/>
    <col min="517" max="517" width="6" style="154" customWidth="1"/>
    <col min="518" max="518" width="5.7109375" style="154" customWidth="1"/>
    <col min="519" max="519" width="5.5703125" style="154" customWidth="1"/>
    <col min="520" max="520" width="5.7109375" style="154" customWidth="1"/>
    <col min="521" max="521" width="5.28515625" style="154" customWidth="1"/>
    <col min="522" max="523" width="5.7109375" style="154" customWidth="1"/>
    <col min="524" max="524" width="6.5703125" style="154" customWidth="1"/>
    <col min="525" max="525" width="6.28515625" style="154" customWidth="1"/>
    <col min="526" max="526" width="5.5703125" style="154" customWidth="1"/>
    <col min="527" max="527" width="5.7109375" style="154" customWidth="1"/>
    <col min="528" max="535" width="5.85546875" style="154" customWidth="1"/>
    <col min="536" max="536" width="6.42578125" style="154" customWidth="1"/>
    <col min="537" max="537" width="6.28515625" style="154" customWidth="1"/>
    <col min="538" max="538" width="6.42578125" style="154" customWidth="1"/>
    <col min="539" max="539" width="6.7109375" style="154" customWidth="1"/>
    <col min="540" max="540" width="6.28515625" style="154" customWidth="1"/>
    <col min="541" max="542" width="6.7109375" style="154" customWidth="1"/>
    <col min="543" max="543" width="6.5703125" style="154" customWidth="1"/>
    <col min="544" max="547" width="6.7109375" style="154" customWidth="1"/>
    <col min="548" max="548" width="6.5703125" style="154" customWidth="1"/>
    <col min="549" max="553" width="6.28515625" style="154" customWidth="1"/>
    <col min="554" max="554" width="6.42578125" style="154" customWidth="1"/>
    <col min="555" max="570" width="5.85546875" style="154" customWidth="1"/>
    <col min="571" max="573" width="4.28515625" style="154" customWidth="1"/>
    <col min="574" max="574" width="6" style="154" customWidth="1"/>
    <col min="575" max="767" width="9.140625" style="154"/>
    <col min="768" max="768" width="4.140625" style="154" customWidth="1"/>
    <col min="769" max="769" width="32.7109375" style="154" customWidth="1"/>
    <col min="770" max="770" width="6" style="154" customWidth="1"/>
    <col min="771" max="771" width="5.85546875" style="154" customWidth="1"/>
    <col min="772" max="772" width="5.42578125" style="154" customWidth="1"/>
    <col min="773" max="773" width="6" style="154" customWidth="1"/>
    <col min="774" max="774" width="5.7109375" style="154" customWidth="1"/>
    <col min="775" max="775" width="5.5703125" style="154" customWidth="1"/>
    <col min="776" max="776" width="5.7109375" style="154" customWidth="1"/>
    <col min="777" max="777" width="5.28515625" style="154" customWidth="1"/>
    <col min="778" max="779" width="5.7109375" style="154" customWidth="1"/>
    <col min="780" max="780" width="6.5703125" style="154" customWidth="1"/>
    <col min="781" max="781" width="6.28515625" style="154" customWidth="1"/>
    <col min="782" max="782" width="5.5703125" style="154" customWidth="1"/>
    <col min="783" max="783" width="5.7109375" style="154" customWidth="1"/>
    <col min="784" max="791" width="5.85546875" style="154" customWidth="1"/>
    <col min="792" max="792" width="6.42578125" style="154" customWidth="1"/>
    <col min="793" max="793" width="6.28515625" style="154" customWidth="1"/>
    <col min="794" max="794" width="6.42578125" style="154" customWidth="1"/>
    <col min="795" max="795" width="6.7109375" style="154" customWidth="1"/>
    <col min="796" max="796" width="6.28515625" style="154" customWidth="1"/>
    <col min="797" max="798" width="6.7109375" style="154" customWidth="1"/>
    <col min="799" max="799" width="6.5703125" style="154" customWidth="1"/>
    <col min="800" max="803" width="6.7109375" style="154" customWidth="1"/>
    <col min="804" max="804" width="6.5703125" style="154" customWidth="1"/>
    <col min="805" max="809" width="6.28515625" style="154" customWidth="1"/>
    <col min="810" max="810" width="6.42578125" style="154" customWidth="1"/>
    <col min="811" max="826" width="5.85546875" style="154" customWidth="1"/>
    <col min="827" max="829" width="4.28515625" style="154" customWidth="1"/>
    <col min="830" max="830" width="6" style="154" customWidth="1"/>
    <col min="831" max="1023" width="9.140625" style="154"/>
    <col min="1024" max="1024" width="4.140625" style="154" customWidth="1"/>
    <col min="1025" max="1025" width="32.7109375" style="154" customWidth="1"/>
    <col min="1026" max="1026" width="6" style="154" customWidth="1"/>
    <col min="1027" max="1027" width="5.85546875" style="154" customWidth="1"/>
    <col min="1028" max="1028" width="5.42578125" style="154" customWidth="1"/>
    <col min="1029" max="1029" width="6" style="154" customWidth="1"/>
    <col min="1030" max="1030" width="5.7109375" style="154" customWidth="1"/>
    <col min="1031" max="1031" width="5.5703125" style="154" customWidth="1"/>
    <col min="1032" max="1032" width="5.7109375" style="154" customWidth="1"/>
    <col min="1033" max="1033" width="5.28515625" style="154" customWidth="1"/>
    <col min="1034" max="1035" width="5.7109375" style="154" customWidth="1"/>
    <col min="1036" max="1036" width="6.5703125" style="154" customWidth="1"/>
    <col min="1037" max="1037" width="6.28515625" style="154" customWidth="1"/>
    <col min="1038" max="1038" width="5.5703125" style="154" customWidth="1"/>
    <col min="1039" max="1039" width="5.7109375" style="154" customWidth="1"/>
    <col min="1040" max="1047" width="5.85546875" style="154" customWidth="1"/>
    <col min="1048" max="1048" width="6.42578125" style="154" customWidth="1"/>
    <col min="1049" max="1049" width="6.28515625" style="154" customWidth="1"/>
    <col min="1050" max="1050" width="6.42578125" style="154" customWidth="1"/>
    <col min="1051" max="1051" width="6.7109375" style="154" customWidth="1"/>
    <col min="1052" max="1052" width="6.28515625" style="154" customWidth="1"/>
    <col min="1053" max="1054" width="6.7109375" style="154" customWidth="1"/>
    <col min="1055" max="1055" width="6.5703125" style="154" customWidth="1"/>
    <col min="1056" max="1059" width="6.7109375" style="154" customWidth="1"/>
    <col min="1060" max="1060" width="6.5703125" style="154" customWidth="1"/>
    <col min="1061" max="1065" width="6.28515625" style="154" customWidth="1"/>
    <col min="1066" max="1066" width="6.42578125" style="154" customWidth="1"/>
    <col min="1067" max="1082" width="5.85546875" style="154" customWidth="1"/>
    <col min="1083" max="1085" width="4.28515625" style="154" customWidth="1"/>
    <col min="1086" max="1086" width="6" style="154" customWidth="1"/>
    <col min="1087" max="1279" width="9.140625" style="154"/>
    <col min="1280" max="1280" width="4.140625" style="154" customWidth="1"/>
    <col min="1281" max="1281" width="32.7109375" style="154" customWidth="1"/>
    <col min="1282" max="1282" width="6" style="154" customWidth="1"/>
    <col min="1283" max="1283" width="5.85546875" style="154" customWidth="1"/>
    <col min="1284" max="1284" width="5.42578125" style="154" customWidth="1"/>
    <col min="1285" max="1285" width="6" style="154" customWidth="1"/>
    <col min="1286" max="1286" width="5.7109375" style="154" customWidth="1"/>
    <col min="1287" max="1287" width="5.5703125" style="154" customWidth="1"/>
    <col min="1288" max="1288" width="5.7109375" style="154" customWidth="1"/>
    <col min="1289" max="1289" width="5.28515625" style="154" customWidth="1"/>
    <col min="1290" max="1291" width="5.7109375" style="154" customWidth="1"/>
    <col min="1292" max="1292" width="6.5703125" style="154" customWidth="1"/>
    <col min="1293" max="1293" width="6.28515625" style="154" customWidth="1"/>
    <col min="1294" max="1294" width="5.5703125" style="154" customWidth="1"/>
    <col min="1295" max="1295" width="5.7109375" style="154" customWidth="1"/>
    <col min="1296" max="1303" width="5.85546875" style="154" customWidth="1"/>
    <col min="1304" max="1304" width="6.42578125" style="154" customWidth="1"/>
    <col min="1305" max="1305" width="6.28515625" style="154" customWidth="1"/>
    <col min="1306" max="1306" width="6.42578125" style="154" customWidth="1"/>
    <col min="1307" max="1307" width="6.7109375" style="154" customWidth="1"/>
    <col min="1308" max="1308" width="6.28515625" style="154" customWidth="1"/>
    <col min="1309" max="1310" width="6.7109375" style="154" customWidth="1"/>
    <col min="1311" max="1311" width="6.5703125" style="154" customWidth="1"/>
    <col min="1312" max="1315" width="6.7109375" style="154" customWidth="1"/>
    <col min="1316" max="1316" width="6.5703125" style="154" customWidth="1"/>
    <col min="1317" max="1321" width="6.28515625" style="154" customWidth="1"/>
    <col min="1322" max="1322" width="6.42578125" style="154" customWidth="1"/>
    <col min="1323" max="1338" width="5.85546875" style="154" customWidth="1"/>
    <col min="1339" max="1341" width="4.28515625" style="154" customWidth="1"/>
    <col min="1342" max="1342" width="6" style="154" customWidth="1"/>
    <col min="1343" max="1535" width="9.140625" style="154"/>
    <col min="1536" max="1536" width="4.140625" style="154" customWidth="1"/>
    <col min="1537" max="1537" width="32.7109375" style="154" customWidth="1"/>
    <col min="1538" max="1538" width="6" style="154" customWidth="1"/>
    <col min="1539" max="1539" width="5.85546875" style="154" customWidth="1"/>
    <col min="1540" max="1540" width="5.42578125" style="154" customWidth="1"/>
    <col min="1541" max="1541" width="6" style="154" customWidth="1"/>
    <col min="1542" max="1542" width="5.7109375" style="154" customWidth="1"/>
    <col min="1543" max="1543" width="5.5703125" style="154" customWidth="1"/>
    <col min="1544" max="1544" width="5.7109375" style="154" customWidth="1"/>
    <col min="1545" max="1545" width="5.28515625" style="154" customWidth="1"/>
    <col min="1546" max="1547" width="5.7109375" style="154" customWidth="1"/>
    <col min="1548" max="1548" width="6.5703125" style="154" customWidth="1"/>
    <col min="1549" max="1549" width="6.28515625" style="154" customWidth="1"/>
    <col min="1550" max="1550" width="5.5703125" style="154" customWidth="1"/>
    <col min="1551" max="1551" width="5.7109375" style="154" customWidth="1"/>
    <col min="1552" max="1559" width="5.85546875" style="154" customWidth="1"/>
    <col min="1560" max="1560" width="6.42578125" style="154" customWidth="1"/>
    <col min="1561" max="1561" width="6.28515625" style="154" customWidth="1"/>
    <col min="1562" max="1562" width="6.42578125" style="154" customWidth="1"/>
    <col min="1563" max="1563" width="6.7109375" style="154" customWidth="1"/>
    <col min="1564" max="1564" width="6.28515625" style="154" customWidth="1"/>
    <col min="1565" max="1566" width="6.7109375" style="154" customWidth="1"/>
    <col min="1567" max="1567" width="6.5703125" style="154" customWidth="1"/>
    <col min="1568" max="1571" width="6.7109375" style="154" customWidth="1"/>
    <col min="1572" max="1572" width="6.5703125" style="154" customWidth="1"/>
    <col min="1573" max="1577" width="6.28515625" style="154" customWidth="1"/>
    <col min="1578" max="1578" width="6.42578125" style="154" customWidth="1"/>
    <col min="1579" max="1594" width="5.85546875" style="154" customWidth="1"/>
    <col min="1595" max="1597" width="4.28515625" style="154" customWidth="1"/>
    <col min="1598" max="1598" width="6" style="154" customWidth="1"/>
    <col min="1599" max="1791" width="9.140625" style="154"/>
    <col min="1792" max="1792" width="4.140625" style="154" customWidth="1"/>
    <col min="1793" max="1793" width="32.7109375" style="154" customWidth="1"/>
    <col min="1794" max="1794" width="6" style="154" customWidth="1"/>
    <col min="1795" max="1795" width="5.85546875" style="154" customWidth="1"/>
    <col min="1796" max="1796" width="5.42578125" style="154" customWidth="1"/>
    <col min="1797" max="1797" width="6" style="154" customWidth="1"/>
    <col min="1798" max="1798" width="5.7109375" style="154" customWidth="1"/>
    <col min="1799" max="1799" width="5.5703125" style="154" customWidth="1"/>
    <col min="1800" max="1800" width="5.7109375" style="154" customWidth="1"/>
    <col min="1801" max="1801" width="5.28515625" style="154" customWidth="1"/>
    <col min="1802" max="1803" width="5.7109375" style="154" customWidth="1"/>
    <col min="1804" max="1804" width="6.5703125" style="154" customWidth="1"/>
    <col min="1805" max="1805" width="6.28515625" style="154" customWidth="1"/>
    <col min="1806" max="1806" width="5.5703125" style="154" customWidth="1"/>
    <col min="1807" max="1807" width="5.7109375" style="154" customWidth="1"/>
    <col min="1808" max="1815" width="5.85546875" style="154" customWidth="1"/>
    <col min="1816" max="1816" width="6.42578125" style="154" customWidth="1"/>
    <col min="1817" max="1817" width="6.28515625" style="154" customWidth="1"/>
    <col min="1818" max="1818" width="6.42578125" style="154" customWidth="1"/>
    <col min="1819" max="1819" width="6.7109375" style="154" customWidth="1"/>
    <col min="1820" max="1820" width="6.28515625" style="154" customWidth="1"/>
    <col min="1821" max="1822" width="6.7109375" style="154" customWidth="1"/>
    <col min="1823" max="1823" width="6.5703125" style="154" customWidth="1"/>
    <col min="1824" max="1827" width="6.7109375" style="154" customWidth="1"/>
    <col min="1828" max="1828" width="6.5703125" style="154" customWidth="1"/>
    <col min="1829" max="1833" width="6.28515625" style="154" customWidth="1"/>
    <col min="1834" max="1834" width="6.42578125" style="154" customWidth="1"/>
    <col min="1835" max="1850" width="5.85546875" style="154" customWidth="1"/>
    <col min="1851" max="1853" width="4.28515625" style="154" customWidth="1"/>
    <col min="1854" max="1854" width="6" style="154" customWidth="1"/>
    <col min="1855" max="2047" width="9.140625" style="154"/>
    <col min="2048" max="2048" width="4.140625" style="154" customWidth="1"/>
    <col min="2049" max="2049" width="32.7109375" style="154" customWidth="1"/>
    <col min="2050" max="2050" width="6" style="154" customWidth="1"/>
    <col min="2051" max="2051" width="5.85546875" style="154" customWidth="1"/>
    <col min="2052" max="2052" width="5.42578125" style="154" customWidth="1"/>
    <col min="2053" max="2053" width="6" style="154" customWidth="1"/>
    <col min="2054" max="2054" width="5.7109375" style="154" customWidth="1"/>
    <col min="2055" max="2055" width="5.5703125" style="154" customWidth="1"/>
    <col min="2056" max="2056" width="5.7109375" style="154" customWidth="1"/>
    <col min="2057" max="2057" width="5.28515625" style="154" customWidth="1"/>
    <col min="2058" max="2059" width="5.7109375" style="154" customWidth="1"/>
    <col min="2060" max="2060" width="6.5703125" style="154" customWidth="1"/>
    <col min="2061" max="2061" width="6.28515625" style="154" customWidth="1"/>
    <col min="2062" max="2062" width="5.5703125" style="154" customWidth="1"/>
    <col min="2063" max="2063" width="5.7109375" style="154" customWidth="1"/>
    <col min="2064" max="2071" width="5.85546875" style="154" customWidth="1"/>
    <col min="2072" max="2072" width="6.42578125" style="154" customWidth="1"/>
    <col min="2073" max="2073" width="6.28515625" style="154" customWidth="1"/>
    <col min="2074" max="2074" width="6.42578125" style="154" customWidth="1"/>
    <col min="2075" max="2075" width="6.7109375" style="154" customWidth="1"/>
    <col min="2076" max="2076" width="6.28515625" style="154" customWidth="1"/>
    <col min="2077" max="2078" width="6.7109375" style="154" customWidth="1"/>
    <col min="2079" max="2079" width="6.5703125" style="154" customWidth="1"/>
    <col min="2080" max="2083" width="6.7109375" style="154" customWidth="1"/>
    <col min="2084" max="2084" width="6.5703125" style="154" customWidth="1"/>
    <col min="2085" max="2089" width="6.28515625" style="154" customWidth="1"/>
    <col min="2090" max="2090" width="6.42578125" style="154" customWidth="1"/>
    <col min="2091" max="2106" width="5.85546875" style="154" customWidth="1"/>
    <col min="2107" max="2109" width="4.28515625" style="154" customWidth="1"/>
    <col min="2110" max="2110" width="6" style="154" customWidth="1"/>
    <col min="2111" max="2303" width="9.140625" style="154"/>
    <col min="2304" max="2304" width="4.140625" style="154" customWidth="1"/>
    <col min="2305" max="2305" width="32.7109375" style="154" customWidth="1"/>
    <col min="2306" max="2306" width="6" style="154" customWidth="1"/>
    <col min="2307" max="2307" width="5.85546875" style="154" customWidth="1"/>
    <col min="2308" max="2308" width="5.42578125" style="154" customWidth="1"/>
    <col min="2309" max="2309" width="6" style="154" customWidth="1"/>
    <col min="2310" max="2310" width="5.7109375" style="154" customWidth="1"/>
    <col min="2311" max="2311" width="5.5703125" style="154" customWidth="1"/>
    <col min="2312" max="2312" width="5.7109375" style="154" customWidth="1"/>
    <col min="2313" max="2313" width="5.28515625" style="154" customWidth="1"/>
    <col min="2314" max="2315" width="5.7109375" style="154" customWidth="1"/>
    <col min="2316" max="2316" width="6.5703125" style="154" customWidth="1"/>
    <col min="2317" max="2317" width="6.28515625" style="154" customWidth="1"/>
    <col min="2318" max="2318" width="5.5703125" style="154" customWidth="1"/>
    <col min="2319" max="2319" width="5.7109375" style="154" customWidth="1"/>
    <col min="2320" max="2327" width="5.85546875" style="154" customWidth="1"/>
    <col min="2328" max="2328" width="6.42578125" style="154" customWidth="1"/>
    <col min="2329" max="2329" width="6.28515625" style="154" customWidth="1"/>
    <col min="2330" max="2330" width="6.42578125" style="154" customWidth="1"/>
    <col min="2331" max="2331" width="6.7109375" style="154" customWidth="1"/>
    <col min="2332" max="2332" width="6.28515625" style="154" customWidth="1"/>
    <col min="2333" max="2334" width="6.7109375" style="154" customWidth="1"/>
    <col min="2335" max="2335" width="6.5703125" style="154" customWidth="1"/>
    <col min="2336" max="2339" width="6.7109375" style="154" customWidth="1"/>
    <col min="2340" max="2340" width="6.5703125" style="154" customWidth="1"/>
    <col min="2341" max="2345" width="6.28515625" style="154" customWidth="1"/>
    <col min="2346" max="2346" width="6.42578125" style="154" customWidth="1"/>
    <col min="2347" max="2362" width="5.85546875" style="154" customWidth="1"/>
    <col min="2363" max="2365" width="4.28515625" style="154" customWidth="1"/>
    <col min="2366" max="2366" width="6" style="154" customWidth="1"/>
    <col min="2367" max="2559" width="9.140625" style="154"/>
    <col min="2560" max="2560" width="4.140625" style="154" customWidth="1"/>
    <col min="2561" max="2561" width="32.7109375" style="154" customWidth="1"/>
    <col min="2562" max="2562" width="6" style="154" customWidth="1"/>
    <col min="2563" max="2563" width="5.85546875" style="154" customWidth="1"/>
    <col min="2564" max="2564" width="5.42578125" style="154" customWidth="1"/>
    <col min="2565" max="2565" width="6" style="154" customWidth="1"/>
    <col min="2566" max="2566" width="5.7109375" style="154" customWidth="1"/>
    <col min="2567" max="2567" width="5.5703125" style="154" customWidth="1"/>
    <col min="2568" max="2568" width="5.7109375" style="154" customWidth="1"/>
    <col min="2569" max="2569" width="5.28515625" style="154" customWidth="1"/>
    <col min="2570" max="2571" width="5.7109375" style="154" customWidth="1"/>
    <col min="2572" max="2572" width="6.5703125" style="154" customWidth="1"/>
    <col min="2573" max="2573" width="6.28515625" style="154" customWidth="1"/>
    <col min="2574" max="2574" width="5.5703125" style="154" customWidth="1"/>
    <col min="2575" max="2575" width="5.7109375" style="154" customWidth="1"/>
    <col min="2576" max="2583" width="5.85546875" style="154" customWidth="1"/>
    <col min="2584" max="2584" width="6.42578125" style="154" customWidth="1"/>
    <col min="2585" max="2585" width="6.28515625" style="154" customWidth="1"/>
    <col min="2586" max="2586" width="6.42578125" style="154" customWidth="1"/>
    <col min="2587" max="2587" width="6.7109375" style="154" customWidth="1"/>
    <col min="2588" max="2588" width="6.28515625" style="154" customWidth="1"/>
    <col min="2589" max="2590" width="6.7109375" style="154" customWidth="1"/>
    <col min="2591" max="2591" width="6.5703125" style="154" customWidth="1"/>
    <col min="2592" max="2595" width="6.7109375" style="154" customWidth="1"/>
    <col min="2596" max="2596" width="6.5703125" style="154" customWidth="1"/>
    <col min="2597" max="2601" width="6.28515625" style="154" customWidth="1"/>
    <col min="2602" max="2602" width="6.42578125" style="154" customWidth="1"/>
    <col min="2603" max="2618" width="5.85546875" style="154" customWidth="1"/>
    <col min="2619" max="2621" width="4.28515625" style="154" customWidth="1"/>
    <col min="2622" max="2622" width="6" style="154" customWidth="1"/>
    <col min="2623" max="2815" width="9.140625" style="154"/>
    <col min="2816" max="2816" width="4.140625" style="154" customWidth="1"/>
    <col min="2817" max="2817" width="32.7109375" style="154" customWidth="1"/>
    <col min="2818" max="2818" width="6" style="154" customWidth="1"/>
    <col min="2819" max="2819" width="5.85546875" style="154" customWidth="1"/>
    <col min="2820" max="2820" width="5.42578125" style="154" customWidth="1"/>
    <col min="2821" max="2821" width="6" style="154" customWidth="1"/>
    <col min="2822" max="2822" width="5.7109375" style="154" customWidth="1"/>
    <col min="2823" max="2823" width="5.5703125" style="154" customWidth="1"/>
    <col min="2824" max="2824" width="5.7109375" style="154" customWidth="1"/>
    <col min="2825" max="2825" width="5.28515625" style="154" customWidth="1"/>
    <col min="2826" max="2827" width="5.7109375" style="154" customWidth="1"/>
    <col min="2828" max="2828" width="6.5703125" style="154" customWidth="1"/>
    <col min="2829" max="2829" width="6.28515625" style="154" customWidth="1"/>
    <col min="2830" max="2830" width="5.5703125" style="154" customWidth="1"/>
    <col min="2831" max="2831" width="5.7109375" style="154" customWidth="1"/>
    <col min="2832" max="2839" width="5.85546875" style="154" customWidth="1"/>
    <col min="2840" max="2840" width="6.42578125" style="154" customWidth="1"/>
    <col min="2841" max="2841" width="6.28515625" style="154" customWidth="1"/>
    <col min="2842" max="2842" width="6.42578125" style="154" customWidth="1"/>
    <col min="2843" max="2843" width="6.7109375" style="154" customWidth="1"/>
    <col min="2844" max="2844" width="6.28515625" style="154" customWidth="1"/>
    <col min="2845" max="2846" width="6.7109375" style="154" customWidth="1"/>
    <col min="2847" max="2847" width="6.5703125" style="154" customWidth="1"/>
    <col min="2848" max="2851" width="6.7109375" style="154" customWidth="1"/>
    <col min="2852" max="2852" width="6.5703125" style="154" customWidth="1"/>
    <col min="2853" max="2857" width="6.28515625" style="154" customWidth="1"/>
    <col min="2858" max="2858" width="6.42578125" style="154" customWidth="1"/>
    <col min="2859" max="2874" width="5.85546875" style="154" customWidth="1"/>
    <col min="2875" max="2877" width="4.28515625" style="154" customWidth="1"/>
    <col min="2878" max="2878" width="6" style="154" customWidth="1"/>
    <col min="2879" max="3071" width="9.140625" style="154"/>
    <col min="3072" max="3072" width="4.140625" style="154" customWidth="1"/>
    <col min="3073" max="3073" width="32.7109375" style="154" customWidth="1"/>
    <col min="3074" max="3074" width="6" style="154" customWidth="1"/>
    <col min="3075" max="3075" width="5.85546875" style="154" customWidth="1"/>
    <col min="3076" max="3076" width="5.42578125" style="154" customWidth="1"/>
    <col min="3077" max="3077" width="6" style="154" customWidth="1"/>
    <col min="3078" max="3078" width="5.7109375" style="154" customWidth="1"/>
    <col min="3079" max="3079" width="5.5703125" style="154" customWidth="1"/>
    <col min="3080" max="3080" width="5.7109375" style="154" customWidth="1"/>
    <col min="3081" max="3081" width="5.28515625" style="154" customWidth="1"/>
    <col min="3082" max="3083" width="5.7109375" style="154" customWidth="1"/>
    <col min="3084" max="3084" width="6.5703125" style="154" customWidth="1"/>
    <col min="3085" max="3085" width="6.28515625" style="154" customWidth="1"/>
    <col min="3086" max="3086" width="5.5703125" style="154" customWidth="1"/>
    <col min="3087" max="3087" width="5.7109375" style="154" customWidth="1"/>
    <col min="3088" max="3095" width="5.85546875" style="154" customWidth="1"/>
    <col min="3096" max="3096" width="6.42578125" style="154" customWidth="1"/>
    <col min="3097" max="3097" width="6.28515625" style="154" customWidth="1"/>
    <col min="3098" max="3098" width="6.42578125" style="154" customWidth="1"/>
    <col min="3099" max="3099" width="6.7109375" style="154" customWidth="1"/>
    <col min="3100" max="3100" width="6.28515625" style="154" customWidth="1"/>
    <col min="3101" max="3102" width="6.7109375" style="154" customWidth="1"/>
    <col min="3103" max="3103" width="6.5703125" style="154" customWidth="1"/>
    <col min="3104" max="3107" width="6.7109375" style="154" customWidth="1"/>
    <col min="3108" max="3108" width="6.5703125" style="154" customWidth="1"/>
    <col min="3109" max="3113" width="6.28515625" style="154" customWidth="1"/>
    <col min="3114" max="3114" width="6.42578125" style="154" customWidth="1"/>
    <col min="3115" max="3130" width="5.85546875" style="154" customWidth="1"/>
    <col min="3131" max="3133" width="4.28515625" style="154" customWidth="1"/>
    <col min="3134" max="3134" width="6" style="154" customWidth="1"/>
    <col min="3135" max="3327" width="9.140625" style="154"/>
    <col min="3328" max="3328" width="4.140625" style="154" customWidth="1"/>
    <col min="3329" max="3329" width="32.7109375" style="154" customWidth="1"/>
    <col min="3330" max="3330" width="6" style="154" customWidth="1"/>
    <col min="3331" max="3331" width="5.85546875" style="154" customWidth="1"/>
    <col min="3332" max="3332" width="5.42578125" style="154" customWidth="1"/>
    <col min="3333" max="3333" width="6" style="154" customWidth="1"/>
    <col min="3334" max="3334" width="5.7109375" style="154" customWidth="1"/>
    <col min="3335" max="3335" width="5.5703125" style="154" customWidth="1"/>
    <col min="3336" max="3336" width="5.7109375" style="154" customWidth="1"/>
    <col min="3337" max="3337" width="5.28515625" style="154" customWidth="1"/>
    <col min="3338" max="3339" width="5.7109375" style="154" customWidth="1"/>
    <col min="3340" max="3340" width="6.5703125" style="154" customWidth="1"/>
    <col min="3341" max="3341" width="6.28515625" style="154" customWidth="1"/>
    <col min="3342" max="3342" width="5.5703125" style="154" customWidth="1"/>
    <col min="3343" max="3343" width="5.7109375" style="154" customWidth="1"/>
    <col min="3344" max="3351" width="5.85546875" style="154" customWidth="1"/>
    <col min="3352" max="3352" width="6.42578125" style="154" customWidth="1"/>
    <col min="3353" max="3353" width="6.28515625" style="154" customWidth="1"/>
    <col min="3354" max="3354" width="6.42578125" style="154" customWidth="1"/>
    <col min="3355" max="3355" width="6.7109375" style="154" customWidth="1"/>
    <col min="3356" max="3356" width="6.28515625" style="154" customWidth="1"/>
    <col min="3357" max="3358" width="6.7109375" style="154" customWidth="1"/>
    <col min="3359" max="3359" width="6.5703125" style="154" customWidth="1"/>
    <col min="3360" max="3363" width="6.7109375" style="154" customWidth="1"/>
    <col min="3364" max="3364" width="6.5703125" style="154" customWidth="1"/>
    <col min="3365" max="3369" width="6.28515625" style="154" customWidth="1"/>
    <col min="3370" max="3370" width="6.42578125" style="154" customWidth="1"/>
    <col min="3371" max="3386" width="5.85546875" style="154" customWidth="1"/>
    <col min="3387" max="3389" width="4.28515625" style="154" customWidth="1"/>
    <col min="3390" max="3390" width="6" style="154" customWidth="1"/>
    <col min="3391" max="3583" width="9.140625" style="154"/>
    <col min="3584" max="3584" width="4.140625" style="154" customWidth="1"/>
    <col min="3585" max="3585" width="32.7109375" style="154" customWidth="1"/>
    <col min="3586" max="3586" width="6" style="154" customWidth="1"/>
    <col min="3587" max="3587" width="5.85546875" style="154" customWidth="1"/>
    <col min="3588" max="3588" width="5.42578125" style="154" customWidth="1"/>
    <col min="3589" max="3589" width="6" style="154" customWidth="1"/>
    <col min="3590" max="3590" width="5.7109375" style="154" customWidth="1"/>
    <col min="3591" max="3591" width="5.5703125" style="154" customWidth="1"/>
    <col min="3592" max="3592" width="5.7109375" style="154" customWidth="1"/>
    <col min="3593" max="3593" width="5.28515625" style="154" customWidth="1"/>
    <col min="3594" max="3595" width="5.7109375" style="154" customWidth="1"/>
    <col min="3596" max="3596" width="6.5703125" style="154" customWidth="1"/>
    <col min="3597" max="3597" width="6.28515625" style="154" customWidth="1"/>
    <col min="3598" max="3598" width="5.5703125" style="154" customWidth="1"/>
    <col min="3599" max="3599" width="5.7109375" style="154" customWidth="1"/>
    <col min="3600" max="3607" width="5.85546875" style="154" customWidth="1"/>
    <col min="3608" max="3608" width="6.42578125" style="154" customWidth="1"/>
    <col min="3609" max="3609" width="6.28515625" style="154" customWidth="1"/>
    <col min="3610" max="3610" width="6.42578125" style="154" customWidth="1"/>
    <col min="3611" max="3611" width="6.7109375" style="154" customWidth="1"/>
    <col min="3612" max="3612" width="6.28515625" style="154" customWidth="1"/>
    <col min="3613" max="3614" width="6.7109375" style="154" customWidth="1"/>
    <col min="3615" max="3615" width="6.5703125" style="154" customWidth="1"/>
    <col min="3616" max="3619" width="6.7109375" style="154" customWidth="1"/>
    <col min="3620" max="3620" width="6.5703125" style="154" customWidth="1"/>
    <col min="3621" max="3625" width="6.28515625" style="154" customWidth="1"/>
    <col min="3626" max="3626" width="6.42578125" style="154" customWidth="1"/>
    <col min="3627" max="3642" width="5.85546875" style="154" customWidth="1"/>
    <col min="3643" max="3645" width="4.28515625" style="154" customWidth="1"/>
    <col min="3646" max="3646" width="6" style="154" customWidth="1"/>
    <col min="3647" max="3839" width="9.140625" style="154"/>
    <col min="3840" max="3840" width="4.140625" style="154" customWidth="1"/>
    <col min="3841" max="3841" width="32.7109375" style="154" customWidth="1"/>
    <col min="3842" max="3842" width="6" style="154" customWidth="1"/>
    <col min="3843" max="3843" width="5.85546875" style="154" customWidth="1"/>
    <col min="3844" max="3844" width="5.42578125" style="154" customWidth="1"/>
    <col min="3845" max="3845" width="6" style="154" customWidth="1"/>
    <col min="3846" max="3846" width="5.7109375" style="154" customWidth="1"/>
    <col min="3847" max="3847" width="5.5703125" style="154" customWidth="1"/>
    <col min="3848" max="3848" width="5.7109375" style="154" customWidth="1"/>
    <col min="3849" max="3849" width="5.28515625" style="154" customWidth="1"/>
    <col min="3850" max="3851" width="5.7109375" style="154" customWidth="1"/>
    <col min="3852" max="3852" width="6.5703125" style="154" customWidth="1"/>
    <col min="3853" max="3853" width="6.28515625" style="154" customWidth="1"/>
    <col min="3854" max="3854" width="5.5703125" style="154" customWidth="1"/>
    <col min="3855" max="3855" width="5.7109375" style="154" customWidth="1"/>
    <col min="3856" max="3863" width="5.85546875" style="154" customWidth="1"/>
    <col min="3864" max="3864" width="6.42578125" style="154" customWidth="1"/>
    <col min="3865" max="3865" width="6.28515625" style="154" customWidth="1"/>
    <col min="3866" max="3866" width="6.42578125" style="154" customWidth="1"/>
    <col min="3867" max="3867" width="6.7109375" style="154" customWidth="1"/>
    <col min="3868" max="3868" width="6.28515625" style="154" customWidth="1"/>
    <col min="3869" max="3870" width="6.7109375" style="154" customWidth="1"/>
    <col min="3871" max="3871" width="6.5703125" style="154" customWidth="1"/>
    <col min="3872" max="3875" width="6.7109375" style="154" customWidth="1"/>
    <col min="3876" max="3876" width="6.5703125" style="154" customWidth="1"/>
    <col min="3877" max="3881" width="6.28515625" style="154" customWidth="1"/>
    <col min="3882" max="3882" width="6.42578125" style="154" customWidth="1"/>
    <col min="3883" max="3898" width="5.85546875" style="154" customWidth="1"/>
    <col min="3899" max="3901" width="4.28515625" style="154" customWidth="1"/>
    <col min="3902" max="3902" width="6" style="154" customWidth="1"/>
    <col min="3903" max="4095" width="9.140625" style="154"/>
    <col min="4096" max="4096" width="4.140625" style="154" customWidth="1"/>
    <col min="4097" max="4097" width="32.7109375" style="154" customWidth="1"/>
    <col min="4098" max="4098" width="6" style="154" customWidth="1"/>
    <col min="4099" max="4099" width="5.85546875" style="154" customWidth="1"/>
    <col min="4100" max="4100" width="5.42578125" style="154" customWidth="1"/>
    <col min="4101" max="4101" width="6" style="154" customWidth="1"/>
    <col min="4102" max="4102" width="5.7109375" style="154" customWidth="1"/>
    <col min="4103" max="4103" width="5.5703125" style="154" customWidth="1"/>
    <col min="4104" max="4104" width="5.7109375" style="154" customWidth="1"/>
    <col min="4105" max="4105" width="5.28515625" style="154" customWidth="1"/>
    <col min="4106" max="4107" width="5.7109375" style="154" customWidth="1"/>
    <col min="4108" max="4108" width="6.5703125" style="154" customWidth="1"/>
    <col min="4109" max="4109" width="6.28515625" style="154" customWidth="1"/>
    <col min="4110" max="4110" width="5.5703125" style="154" customWidth="1"/>
    <col min="4111" max="4111" width="5.7109375" style="154" customWidth="1"/>
    <col min="4112" max="4119" width="5.85546875" style="154" customWidth="1"/>
    <col min="4120" max="4120" width="6.42578125" style="154" customWidth="1"/>
    <col min="4121" max="4121" width="6.28515625" style="154" customWidth="1"/>
    <col min="4122" max="4122" width="6.42578125" style="154" customWidth="1"/>
    <col min="4123" max="4123" width="6.7109375" style="154" customWidth="1"/>
    <col min="4124" max="4124" width="6.28515625" style="154" customWidth="1"/>
    <col min="4125" max="4126" width="6.7109375" style="154" customWidth="1"/>
    <col min="4127" max="4127" width="6.5703125" style="154" customWidth="1"/>
    <col min="4128" max="4131" width="6.7109375" style="154" customWidth="1"/>
    <col min="4132" max="4132" width="6.5703125" style="154" customWidth="1"/>
    <col min="4133" max="4137" width="6.28515625" style="154" customWidth="1"/>
    <col min="4138" max="4138" width="6.42578125" style="154" customWidth="1"/>
    <col min="4139" max="4154" width="5.85546875" style="154" customWidth="1"/>
    <col min="4155" max="4157" width="4.28515625" style="154" customWidth="1"/>
    <col min="4158" max="4158" width="6" style="154" customWidth="1"/>
    <col min="4159" max="4351" width="9.140625" style="154"/>
    <col min="4352" max="4352" width="4.140625" style="154" customWidth="1"/>
    <col min="4353" max="4353" width="32.7109375" style="154" customWidth="1"/>
    <col min="4354" max="4354" width="6" style="154" customWidth="1"/>
    <col min="4355" max="4355" width="5.85546875" style="154" customWidth="1"/>
    <col min="4356" max="4356" width="5.42578125" style="154" customWidth="1"/>
    <col min="4357" max="4357" width="6" style="154" customWidth="1"/>
    <col min="4358" max="4358" width="5.7109375" style="154" customWidth="1"/>
    <col min="4359" max="4359" width="5.5703125" style="154" customWidth="1"/>
    <col min="4360" max="4360" width="5.7109375" style="154" customWidth="1"/>
    <col min="4361" max="4361" width="5.28515625" style="154" customWidth="1"/>
    <col min="4362" max="4363" width="5.7109375" style="154" customWidth="1"/>
    <col min="4364" max="4364" width="6.5703125" style="154" customWidth="1"/>
    <col min="4365" max="4365" width="6.28515625" style="154" customWidth="1"/>
    <col min="4366" max="4366" width="5.5703125" style="154" customWidth="1"/>
    <col min="4367" max="4367" width="5.7109375" style="154" customWidth="1"/>
    <col min="4368" max="4375" width="5.85546875" style="154" customWidth="1"/>
    <col min="4376" max="4376" width="6.42578125" style="154" customWidth="1"/>
    <col min="4377" max="4377" width="6.28515625" style="154" customWidth="1"/>
    <col min="4378" max="4378" width="6.42578125" style="154" customWidth="1"/>
    <col min="4379" max="4379" width="6.7109375" style="154" customWidth="1"/>
    <col min="4380" max="4380" width="6.28515625" style="154" customWidth="1"/>
    <col min="4381" max="4382" width="6.7109375" style="154" customWidth="1"/>
    <col min="4383" max="4383" width="6.5703125" style="154" customWidth="1"/>
    <col min="4384" max="4387" width="6.7109375" style="154" customWidth="1"/>
    <col min="4388" max="4388" width="6.5703125" style="154" customWidth="1"/>
    <col min="4389" max="4393" width="6.28515625" style="154" customWidth="1"/>
    <col min="4394" max="4394" width="6.42578125" style="154" customWidth="1"/>
    <col min="4395" max="4410" width="5.85546875" style="154" customWidth="1"/>
    <col min="4411" max="4413" width="4.28515625" style="154" customWidth="1"/>
    <col min="4414" max="4414" width="6" style="154" customWidth="1"/>
    <col min="4415" max="4607" width="9.140625" style="154"/>
    <col min="4608" max="4608" width="4.140625" style="154" customWidth="1"/>
    <col min="4609" max="4609" width="32.7109375" style="154" customWidth="1"/>
    <col min="4610" max="4610" width="6" style="154" customWidth="1"/>
    <col min="4611" max="4611" width="5.85546875" style="154" customWidth="1"/>
    <col min="4612" max="4612" width="5.42578125" style="154" customWidth="1"/>
    <col min="4613" max="4613" width="6" style="154" customWidth="1"/>
    <col min="4614" max="4614" width="5.7109375" style="154" customWidth="1"/>
    <col min="4615" max="4615" width="5.5703125" style="154" customWidth="1"/>
    <col min="4616" max="4616" width="5.7109375" style="154" customWidth="1"/>
    <col min="4617" max="4617" width="5.28515625" style="154" customWidth="1"/>
    <col min="4618" max="4619" width="5.7109375" style="154" customWidth="1"/>
    <col min="4620" max="4620" width="6.5703125" style="154" customWidth="1"/>
    <col min="4621" max="4621" width="6.28515625" style="154" customWidth="1"/>
    <col min="4622" max="4622" width="5.5703125" style="154" customWidth="1"/>
    <col min="4623" max="4623" width="5.7109375" style="154" customWidth="1"/>
    <col min="4624" max="4631" width="5.85546875" style="154" customWidth="1"/>
    <col min="4632" max="4632" width="6.42578125" style="154" customWidth="1"/>
    <col min="4633" max="4633" width="6.28515625" style="154" customWidth="1"/>
    <col min="4634" max="4634" width="6.42578125" style="154" customWidth="1"/>
    <col min="4635" max="4635" width="6.7109375" style="154" customWidth="1"/>
    <col min="4636" max="4636" width="6.28515625" style="154" customWidth="1"/>
    <col min="4637" max="4638" width="6.7109375" style="154" customWidth="1"/>
    <col min="4639" max="4639" width="6.5703125" style="154" customWidth="1"/>
    <col min="4640" max="4643" width="6.7109375" style="154" customWidth="1"/>
    <col min="4644" max="4644" width="6.5703125" style="154" customWidth="1"/>
    <col min="4645" max="4649" width="6.28515625" style="154" customWidth="1"/>
    <col min="4650" max="4650" width="6.42578125" style="154" customWidth="1"/>
    <col min="4651" max="4666" width="5.85546875" style="154" customWidth="1"/>
    <col min="4667" max="4669" width="4.28515625" style="154" customWidth="1"/>
    <col min="4670" max="4670" width="6" style="154" customWidth="1"/>
    <col min="4671" max="4863" width="9.140625" style="154"/>
    <col min="4864" max="4864" width="4.140625" style="154" customWidth="1"/>
    <col min="4865" max="4865" width="32.7109375" style="154" customWidth="1"/>
    <col min="4866" max="4866" width="6" style="154" customWidth="1"/>
    <col min="4867" max="4867" width="5.85546875" style="154" customWidth="1"/>
    <col min="4868" max="4868" width="5.42578125" style="154" customWidth="1"/>
    <col min="4869" max="4869" width="6" style="154" customWidth="1"/>
    <col min="4870" max="4870" width="5.7109375" style="154" customWidth="1"/>
    <col min="4871" max="4871" width="5.5703125" style="154" customWidth="1"/>
    <col min="4872" max="4872" width="5.7109375" style="154" customWidth="1"/>
    <col min="4873" max="4873" width="5.28515625" style="154" customWidth="1"/>
    <col min="4874" max="4875" width="5.7109375" style="154" customWidth="1"/>
    <col min="4876" max="4876" width="6.5703125" style="154" customWidth="1"/>
    <col min="4877" max="4877" width="6.28515625" style="154" customWidth="1"/>
    <col min="4878" max="4878" width="5.5703125" style="154" customWidth="1"/>
    <col min="4879" max="4879" width="5.7109375" style="154" customWidth="1"/>
    <col min="4880" max="4887" width="5.85546875" style="154" customWidth="1"/>
    <col min="4888" max="4888" width="6.42578125" style="154" customWidth="1"/>
    <col min="4889" max="4889" width="6.28515625" style="154" customWidth="1"/>
    <col min="4890" max="4890" width="6.42578125" style="154" customWidth="1"/>
    <col min="4891" max="4891" width="6.7109375" style="154" customWidth="1"/>
    <col min="4892" max="4892" width="6.28515625" style="154" customWidth="1"/>
    <col min="4893" max="4894" width="6.7109375" style="154" customWidth="1"/>
    <col min="4895" max="4895" width="6.5703125" style="154" customWidth="1"/>
    <col min="4896" max="4899" width="6.7109375" style="154" customWidth="1"/>
    <col min="4900" max="4900" width="6.5703125" style="154" customWidth="1"/>
    <col min="4901" max="4905" width="6.28515625" style="154" customWidth="1"/>
    <col min="4906" max="4906" width="6.42578125" style="154" customWidth="1"/>
    <col min="4907" max="4922" width="5.85546875" style="154" customWidth="1"/>
    <col min="4923" max="4925" width="4.28515625" style="154" customWidth="1"/>
    <col min="4926" max="4926" width="6" style="154" customWidth="1"/>
    <col min="4927" max="5119" width="9.140625" style="154"/>
    <col min="5120" max="5120" width="4.140625" style="154" customWidth="1"/>
    <col min="5121" max="5121" width="32.7109375" style="154" customWidth="1"/>
    <col min="5122" max="5122" width="6" style="154" customWidth="1"/>
    <col min="5123" max="5123" width="5.85546875" style="154" customWidth="1"/>
    <col min="5124" max="5124" width="5.42578125" style="154" customWidth="1"/>
    <col min="5125" max="5125" width="6" style="154" customWidth="1"/>
    <col min="5126" max="5126" width="5.7109375" style="154" customWidth="1"/>
    <col min="5127" max="5127" width="5.5703125" style="154" customWidth="1"/>
    <col min="5128" max="5128" width="5.7109375" style="154" customWidth="1"/>
    <col min="5129" max="5129" width="5.28515625" style="154" customWidth="1"/>
    <col min="5130" max="5131" width="5.7109375" style="154" customWidth="1"/>
    <col min="5132" max="5132" width="6.5703125" style="154" customWidth="1"/>
    <col min="5133" max="5133" width="6.28515625" style="154" customWidth="1"/>
    <col min="5134" max="5134" width="5.5703125" style="154" customWidth="1"/>
    <col min="5135" max="5135" width="5.7109375" style="154" customWidth="1"/>
    <col min="5136" max="5143" width="5.85546875" style="154" customWidth="1"/>
    <col min="5144" max="5144" width="6.42578125" style="154" customWidth="1"/>
    <col min="5145" max="5145" width="6.28515625" style="154" customWidth="1"/>
    <col min="5146" max="5146" width="6.42578125" style="154" customWidth="1"/>
    <col min="5147" max="5147" width="6.7109375" style="154" customWidth="1"/>
    <col min="5148" max="5148" width="6.28515625" style="154" customWidth="1"/>
    <col min="5149" max="5150" width="6.7109375" style="154" customWidth="1"/>
    <col min="5151" max="5151" width="6.5703125" style="154" customWidth="1"/>
    <col min="5152" max="5155" width="6.7109375" style="154" customWidth="1"/>
    <col min="5156" max="5156" width="6.5703125" style="154" customWidth="1"/>
    <col min="5157" max="5161" width="6.28515625" style="154" customWidth="1"/>
    <col min="5162" max="5162" width="6.42578125" style="154" customWidth="1"/>
    <col min="5163" max="5178" width="5.85546875" style="154" customWidth="1"/>
    <col min="5179" max="5181" width="4.28515625" style="154" customWidth="1"/>
    <col min="5182" max="5182" width="6" style="154" customWidth="1"/>
    <col min="5183" max="5375" width="9.140625" style="154"/>
    <col min="5376" max="5376" width="4.140625" style="154" customWidth="1"/>
    <col min="5377" max="5377" width="32.7109375" style="154" customWidth="1"/>
    <col min="5378" max="5378" width="6" style="154" customWidth="1"/>
    <col min="5379" max="5379" width="5.85546875" style="154" customWidth="1"/>
    <col min="5380" max="5380" width="5.42578125" style="154" customWidth="1"/>
    <col min="5381" max="5381" width="6" style="154" customWidth="1"/>
    <col min="5382" max="5382" width="5.7109375" style="154" customWidth="1"/>
    <col min="5383" max="5383" width="5.5703125" style="154" customWidth="1"/>
    <col min="5384" max="5384" width="5.7109375" style="154" customWidth="1"/>
    <col min="5385" max="5385" width="5.28515625" style="154" customWidth="1"/>
    <col min="5386" max="5387" width="5.7109375" style="154" customWidth="1"/>
    <col min="5388" max="5388" width="6.5703125" style="154" customWidth="1"/>
    <col min="5389" max="5389" width="6.28515625" style="154" customWidth="1"/>
    <col min="5390" max="5390" width="5.5703125" style="154" customWidth="1"/>
    <col min="5391" max="5391" width="5.7109375" style="154" customWidth="1"/>
    <col min="5392" max="5399" width="5.85546875" style="154" customWidth="1"/>
    <col min="5400" max="5400" width="6.42578125" style="154" customWidth="1"/>
    <col min="5401" max="5401" width="6.28515625" style="154" customWidth="1"/>
    <col min="5402" max="5402" width="6.42578125" style="154" customWidth="1"/>
    <col min="5403" max="5403" width="6.7109375" style="154" customWidth="1"/>
    <col min="5404" max="5404" width="6.28515625" style="154" customWidth="1"/>
    <col min="5405" max="5406" width="6.7109375" style="154" customWidth="1"/>
    <col min="5407" max="5407" width="6.5703125" style="154" customWidth="1"/>
    <col min="5408" max="5411" width="6.7109375" style="154" customWidth="1"/>
    <col min="5412" max="5412" width="6.5703125" style="154" customWidth="1"/>
    <col min="5413" max="5417" width="6.28515625" style="154" customWidth="1"/>
    <col min="5418" max="5418" width="6.42578125" style="154" customWidth="1"/>
    <col min="5419" max="5434" width="5.85546875" style="154" customWidth="1"/>
    <col min="5435" max="5437" width="4.28515625" style="154" customWidth="1"/>
    <col min="5438" max="5438" width="6" style="154" customWidth="1"/>
    <col min="5439" max="5631" width="9.140625" style="154"/>
    <col min="5632" max="5632" width="4.140625" style="154" customWidth="1"/>
    <col min="5633" max="5633" width="32.7109375" style="154" customWidth="1"/>
    <col min="5634" max="5634" width="6" style="154" customWidth="1"/>
    <col min="5635" max="5635" width="5.85546875" style="154" customWidth="1"/>
    <col min="5636" max="5636" width="5.42578125" style="154" customWidth="1"/>
    <col min="5637" max="5637" width="6" style="154" customWidth="1"/>
    <col min="5638" max="5638" width="5.7109375" style="154" customWidth="1"/>
    <col min="5639" max="5639" width="5.5703125" style="154" customWidth="1"/>
    <col min="5640" max="5640" width="5.7109375" style="154" customWidth="1"/>
    <col min="5641" max="5641" width="5.28515625" style="154" customWidth="1"/>
    <col min="5642" max="5643" width="5.7109375" style="154" customWidth="1"/>
    <col min="5644" max="5644" width="6.5703125" style="154" customWidth="1"/>
    <col min="5645" max="5645" width="6.28515625" style="154" customWidth="1"/>
    <col min="5646" max="5646" width="5.5703125" style="154" customWidth="1"/>
    <col min="5647" max="5647" width="5.7109375" style="154" customWidth="1"/>
    <col min="5648" max="5655" width="5.85546875" style="154" customWidth="1"/>
    <col min="5656" max="5656" width="6.42578125" style="154" customWidth="1"/>
    <col min="5657" max="5657" width="6.28515625" style="154" customWidth="1"/>
    <col min="5658" max="5658" width="6.42578125" style="154" customWidth="1"/>
    <col min="5659" max="5659" width="6.7109375" style="154" customWidth="1"/>
    <col min="5660" max="5660" width="6.28515625" style="154" customWidth="1"/>
    <col min="5661" max="5662" width="6.7109375" style="154" customWidth="1"/>
    <col min="5663" max="5663" width="6.5703125" style="154" customWidth="1"/>
    <col min="5664" max="5667" width="6.7109375" style="154" customWidth="1"/>
    <col min="5668" max="5668" width="6.5703125" style="154" customWidth="1"/>
    <col min="5669" max="5673" width="6.28515625" style="154" customWidth="1"/>
    <col min="5674" max="5674" width="6.42578125" style="154" customWidth="1"/>
    <col min="5675" max="5690" width="5.85546875" style="154" customWidth="1"/>
    <col min="5691" max="5693" width="4.28515625" style="154" customWidth="1"/>
    <col min="5694" max="5694" width="6" style="154" customWidth="1"/>
    <col min="5695" max="5887" width="9.140625" style="154"/>
    <col min="5888" max="5888" width="4.140625" style="154" customWidth="1"/>
    <col min="5889" max="5889" width="32.7109375" style="154" customWidth="1"/>
    <col min="5890" max="5890" width="6" style="154" customWidth="1"/>
    <col min="5891" max="5891" width="5.85546875" style="154" customWidth="1"/>
    <col min="5892" max="5892" width="5.42578125" style="154" customWidth="1"/>
    <col min="5893" max="5893" width="6" style="154" customWidth="1"/>
    <col min="5894" max="5894" width="5.7109375" style="154" customWidth="1"/>
    <col min="5895" max="5895" width="5.5703125" style="154" customWidth="1"/>
    <col min="5896" max="5896" width="5.7109375" style="154" customWidth="1"/>
    <col min="5897" max="5897" width="5.28515625" style="154" customWidth="1"/>
    <col min="5898" max="5899" width="5.7109375" style="154" customWidth="1"/>
    <col min="5900" max="5900" width="6.5703125" style="154" customWidth="1"/>
    <col min="5901" max="5901" width="6.28515625" style="154" customWidth="1"/>
    <col min="5902" max="5902" width="5.5703125" style="154" customWidth="1"/>
    <col min="5903" max="5903" width="5.7109375" style="154" customWidth="1"/>
    <col min="5904" max="5911" width="5.85546875" style="154" customWidth="1"/>
    <col min="5912" max="5912" width="6.42578125" style="154" customWidth="1"/>
    <col min="5913" max="5913" width="6.28515625" style="154" customWidth="1"/>
    <col min="5914" max="5914" width="6.42578125" style="154" customWidth="1"/>
    <col min="5915" max="5915" width="6.7109375" style="154" customWidth="1"/>
    <col min="5916" max="5916" width="6.28515625" style="154" customWidth="1"/>
    <col min="5917" max="5918" width="6.7109375" style="154" customWidth="1"/>
    <col min="5919" max="5919" width="6.5703125" style="154" customWidth="1"/>
    <col min="5920" max="5923" width="6.7109375" style="154" customWidth="1"/>
    <col min="5924" max="5924" width="6.5703125" style="154" customWidth="1"/>
    <col min="5925" max="5929" width="6.28515625" style="154" customWidth="1"/>
    <col min="5930" max="5930" width="6.42578125" style="154" customWidth="1"/>
    <col min="5931" max="5946" width="5.85546875" style="154" customWidth="1"/>
    <col min="5947" max="5949" width="4.28515625" style="154" customWidth="1"/>
    <col min="5950" max="5950" width="6" style="154" customWidth="1"/>
    <col min="5951" max="6143" width="9.140625" style="154"/>
    <col min="6144" max="6144" width="4.140625" style="154" customWidth="1"/>
    <col min="6145" max="6145" width="32.7109375" style="154" customWidth="1"/>
    <col min="6146" max="6146" width="6" style="154" customWidth="1"/>
    <col min="6147" max="6147" width="5.85546875" style="154" customWidth="1"/>
    <col min="6148" max="6148" width="5.42578125" style="154" customWidth="1"/>
    <col min="6149" max="6149" width="6" style="154" customWidth="1"/>
    <col min="6150" max="6150" width="5.7109375" style="154" customWidth="1"/>
    <col min="6151" max="6151" width="5.5703125" style="154" customWidth="1"/>
    <col min="6152" max="6152" width="5.7109375" style="154" customWidth="1"/>
    <col min="6153" max="6153" width="5.28515625" style="154" customWidth="1"/>
    <col min="6154" max="6155" width="5.7109375" style="154" customWidth="1"/>
    <col min="6156" max="6156" width="6.5703125" style="154" customWidth="1"/>
    <col min="6157" max="6157" width="6.28515625" style="154" customWidth="1"/>
    <col min="6158" max="6158" width="5.5703125" style="154" customWidth="1"/>
    <col min="6159" max="6159" width="5.7109375" style="154" customWidth="1"/>
    <col min="6160" max="6167" width="5.85546875" style="154" customWidth="1"/>
    <col min="6168" max="6168" width="6.42578125" style="154" customWidth="1"/>
    <col min="6169" max="6169" width="6.28515625" style="154" customWidth="1"/>
    <col min="6170" max="6170" width="6.42578125" style="154" customWidth="1"/>
    <col min="6171" max="6171" width="6.7109375" style="154" customWidth="1"/>
    <col min="6172" max="6172" width="6.28515625" style="154" customWidth="1"/>
    <col min="6173" max="6174" width="6.7109375" style="154" customWidth="1"/>
    <col min="6175" max="6175" width="6.5703125" style="154" customWidth="1"/>
    <col min="6176" max="6179" width="6.7109375" style="154" customWidth="1"/>
    <col min="6180" max="6180" width="6.5703125" style="154" customWidth="1"/>
    <col min="6181" max="6185" width="6.28515625" style="154" customWidth="1"/>
    <col min="6186" max="6186" width="6.42578125" style="154" customWidth="1"/>
    <col min="6187" max="6202" width="5.85546875" style="154" customWidth="1"/>
    <col min="6203" max="6205" width="4.28515625" style="154" customWidth="1"/>
    <col min="6206" max="6206" width="6" style="154" customWidth="1"/>
    <col min="6207" max="6399" width="9.140625" style="154"/>
    <col min="6400" max="6400" width="4.140625" style="154" customWidth="1"/>
    <col min="6401" max="6401" width="32.7109375" style="154" customWidth="1"/>
    <col min="6402" max="6402" width="6" style="154" customWidth="1"/>
    <col min="6403" max="6403" width="5.85546875" style="154" customWidth="1"/>
    <col min="6404" max="6404" width="5.42578125" style="154" customWidth="1"/>
    <col min="6405" max="6405" width="6" style="154" customWidth="1"/>
    <col min="6406" max="6406" width="5.7109375" style="154" customWidth="1"/>
    <col min="6407" max="6407" width="5.5703125" style="154" customWidth="1"/>
    <col min="6408" max="6408" width="5.7109375" style="154" customWidth="1"/>
    <col min="6409" max="6409" width="5.28515625" style="154" customWidth="1"/>
    <col min="6410" max="6411" width="5.7109375" style="154" customWidth="1"/>
    <col min="6412" max="6412" width="6.5703125" style="154" customWidth="1"/>
    <col min="6413" max="6413" width="6.28515625" style="154" customWidth="1"/>
    <col min="6414" max="6414" width="5.5703125" style="154" customWidth="1"/>
    <col min="6415" max="6415" width="5.7109375" style="154" customWidth="1"/>
    <col min="6416" max="6423" width="5.85546875" style="154" customWidth="1"/>
    <col min="6424" max="6424" width="6.42578125" style="154" customWidth="1"/>
    <col min="6425" max="6425" width="6.28515625" style="154" customWidth="1"/>
    <col min="6426" max="6426" width="6.42578125" style="154" customWidth="1"/>
    <col min="6427" max="6427" width="6.7109375" style="154" customWidth="1"/>
    <col min="6428" max="6428" width="6.28515625" style="154" customWidth="1"/>
    <col min="6429" max="6430" width="6.7109375" style="154" customWidth="1"/>
    <col min="6431" max="6431" width="6.5703125" style="154" customWidth="1"/>
    <col min="6432" max="6435" width="6.7109375" style="154" customWidth="1"/>
    <col min="6436" max="6436" width="6.5703125" style="154" customWidth="1"/>
    <col min="6437" max="6441" width="6.28515625" style="154" customWidth="1"/>
    <col min="6442" max="6442" width="6.42578125" style="154" customWidth="1"/>
    <col min="6443" max="6458" width="5.85546875" style="154" customWidth="1"/>
    <col min="6459" max="6461" width="4.28515625" style="154" customWidth="1"/>
    <col min="6462" max="6462" width="6" style="154" customWidth="1"/>
    <col min="6463" max="6655" width="9.140625" style="154"/>
    <col min="6656" max="6656" width="4.140625" style="154" customWidth="1"/>
    <col min="6657" max="6657" width="32.7109375" style="154" customWidth="1"/>
    <col min="6658" max="6658" width="6" style="154" customWidth="1"/>
    <col min="6659" max="6659" width="5.85546875" style="154" customWidth="1"/>
    <col min="6660" max="6660" width="5.42578125" style="154" customWidth="1"/>
    <col min="6661" max="6661" width="6" style="154" customWidth="1"/>
    <col min="6662" max="6662" width="5.7109375" style="154" customWidth="1"/>
    <col min="6663" max="6663" width="5.5703125" style="154" customWidth="1"/>
    <col min="6664" max="6664" width="5.7109375" style="154" customWidth="1"/>
    <col min="6665" max="6665" width="5.28515625" style="154" customWidth="1"/>
    <col min="6666" max="6667" width="5.7109375" style="154" customWidth="1"/>
    <col min="6668" max="6668" width="6.5703125" style="154" customWidth="1"/>
    <col min="6669" max="6669" width="6.28515625" style="154" customWidth="1"/>
    <col min="6670" max="6670" width="5.5703125" style="154" customWidth="1"/>
    <col min="6671" max="6671" width="5.7109375" style="154" customWidth="1"/>
    <col min="6672" max="6679" width="5.85546875" style="154" customWidth="1"/>
    <col min="6680" max="6680" width="6.42578125" style="154" customWidth="1"/>
    <col min="6681" max="6681" width="6.28515625" style="154" customWidth="1"/>
    <col min="6682" max="6682" width="6.42578125" style="154" customWidth="1"/>
    <col min="6683" max="6683" width="6.7109375" style="154" customWidth="1"/>
    <col min="6684" max="6684" width="6.28515625" style="154" customWidth="1"/>
    <col min="6685" max="6686" width="6.7109375" style="154" customWidth="1"/>
    <col min="6687" max="6687" width="6.5703125" style="154" customWidth="1"/>
    <col min="6688" max="6691" width="6.7109375" style="154" customWidth="1"/>
    <col min="6692" max="6692" width="6.5703125" style="154" customWidth="1"/>
    <col min="6693" max="6697" width="6.28515625" style="154" customWidth="1"/>
    <col min="6698" max="6698" width="6.42578125" style="154" customWidth="1"/>
    <col min="6699" max="6714" width="5.85546875" style="154" customWidth="1"/>
    <col min="6715" max="6717" width="4.28515625" style="154" customWidth="1"/>
    <col min="6718" max="6718" width="6" style="154" customWidth="1"/>
    <col min="6719" max="6911" width="9.140625" style="154"/>
    <col min="6912" max="6912" width="4.140625" style="154" customWidth="1"/>
    <col min="6913" max="6913" width="32.7109375" style="154" customWidth="1"/>
    <col min="6914" max="6914" width="6" style="154" customWidth="1"/>
    <col min="6915" max="6915" width="5.85546875" style="154" customWidth="1"/>
    <col min="6916" max="6916" width="5.42578125" style="154" customWidth="1"/>
    <col min="6917" max="6917" width="6" style="154" customWidth="1"/>
    <col min="6918" max="6918" width="5.7109375" style="154" customWidth="1"/>
    <col min="6919" max="6919" width="5.5703125" style="154" customWidth="1"/>
    <col min="6920" max="6920" width="5.7109375" style="154" customWidth="1"/>
    <col min="6921" max="6921" width="5.28515625" style="154" customWidth="1"/>
    <col min="6922" max="6923" width="5.7109375" style="154" customWidth="1"/>
    <col min="6924" max="6924" width="6.5703125" style="154" customWidth="1"/>
    <col min="6925" max="6925" width="6.28515625" style="154" customWidth="1"/>
    <col min="6926" max="6926" width="5.5703125" style="154" customWidth="1"/>
    <col min="6927" max="6927" width="5.7109375" style="154" customWidth="1"/>
    <col min="6928" max="6935" width="5.85546875" style="154" customWidth="1"/>
    <col min="6936" max="6936" width="6.42578125" style="154" customWidth="1"/>
    <col min="6937" max="6937" width="6.28515625" style="154" customWidth="1"/>
    <col min="6938" max="6938" width="6.42578125" style="154" customWidth="1"/>
    <col min="6939" max="6939" width="6.7109375" style="154" customWidth="1"/>
    <col min="6940" max="6940" width="6.28515625" style="154" customWidth="1"/>
    <col min="6941" max="6942" width="6.7109375" style="154" customWidth="1"/>
    <col min="6943" max="6943" width="6.5703125" style="154" customWidth="1"/>
    <col min="6944" max="6947" width="6.7109375" style="154" customWidth="1"/>
    <col min="6948" max="6948" width="6.5703125" style="154" customWidth="1"/>
    <col min="6949" max="6953" width="6.28515625" style="154" customWidth="1"/>
    <col min="6954" max="6954" width="6.42578125" style="154" customWidth="1"/>
    <col min="6955" max="6970" width="5.85546875" style="154" customWidth="1"/>
    <col min="6971" max="6973" width="4.28515625" style="154" customWidth="1"/>
    <col min="6974" max="6974" width="6" style="154" customWidth="1"/>
    <col min="6975" max="7167" width="9.140625" style="154"/>
    <col min="7168" max="7168" width="4.140625" style="154" customWidth="1"/>
    <col min="7169" max="7169" width="32.7109375" style="154" customWidth="1"/>
    <col min="7170" max="7170" width="6" style="154" customWidth="1"/>
    <col min="7171" max="7171" width="5.85546875" style="154" customWidth="1"/>
    <col min="7172" max="7172" width="5.42578125" style="154" customWidth="1"/>
    <col min="7173" max="7173" width="6" style="154" customWidth="1"/>
    <col min="7174" max="7174" width="5.7109375" style="154" customWidth="1"/>
    <col min="7175" max="7175" width="5.5703125" style="154" customWidth="1"/>
    <col min="7176" max="7176" width="5.7109375" style="154" customWidth="1"/>
    <col min="7177" max="7177" width="5.28515625" style="154" customWidth="1"/>
    <col min="7178" max="7179" width="5.7109375" style="154" customWidth="1"/>
    <col min="7180" max="7180" width="6.5703125" style="154" customWidth="1"/>
    <col min="7181" max="7181" width="6.28515625" style="154" customWidth="1"/>
    <col min="7182" max="7182" width="5.5703125" style="154" customWidth="1"/>
    <col min="7183" max="7183" width="5.7109375" style="154" customWidth="1"/>
    <col min="7184" max="7191" width="5.85546875" style="154" customWidth="1"/>
    <col min="7192" max="7192" width="6.42578125" style="154" customWidth="1"/>
    <col min="7193" max="7193" width="6.28515625" style="154" customWidth="1"/>
    <col min="7194" max="7194" width="6.42578125" style="154" customWidth="1"/>
    <col min="7195" max="7195" width="6.7109375" style="154" customWidth="1"/>
    <col min="7196" max="7196" width="6.28515625" style="154" customWidth="1"/>
    <col min="7197" max="7198" width="6.7109375" style="154" customWidth="1"/>
    <col min="7199" max="7199" width="6.5703125" style="154" customWidth="1"/>
    <col min="7200" max="7203" width="6.7109375" style="154" customWidth="1"/>
    <col min="7204" max="7204" width="6.5703125" style="154" customWidth="1"/>
    <col min="7205" max="7209" width="6.28515625" style="154" customWidth="1"/>
    <col min="7210" max="7210" width="6.42578125" style="154" customWidth="1"/>
    <col min="7211" max="7226" width="5.85546875" style="154" customWidth="1"/>
    <col min="7227" max="7229" width="4.28515625" style="154" customWidth="1"/>
    <col min="7230" max="7230" width="6" style="154" customWidth="1"/>
    <col min="7231" max="7423" width="9.140625" style="154"/>
    <col min="7424" max="7424" width="4.140625" style="154" customWidth="1"/>
    <col min="7425" max="7425" width="32.7109375" style="154" customWidth="1"/>
    <col min="7426" max="7426" width="6" style="154" customWidth="1"/>
    <col min="7427" max="7427" width="5.85546875" style="154" customWidth="1"/>
    <col min="7428" max="7428" width="5.42578125" style="154" customWidth="1"/>
    <col min="7429" max="7429" width="6" style="154" customWidth="1"/>
    <col min="7430" max="7430" width="5.7109375" style="154" customWidth="1"/>
    <col min="7431" max="7431" width="5.5703125" style="154" customWidth="1"/>
    <col min="7432" max="7432" width="5.7109375" style="154" customWidth="1"/>
    <col min="7433" max="7433" width="5.28515625" style="154" customWidth="1"/>
    <col min="7434" max="7435" width="5.7109375" style="154" customWidth="1"/>
    <col min="7436" max="7436" width="6.5703125" style="154" customWidth="1"/>
    <col min="7437" max="7437" width="6.28515625" style="154" customWidth="1"/>
    <col min="7438" max="7438" width="5.5703125" style="154" customWidth="1"/>
    <col min="7439" max="7439" width="5.7109375" style="154" customWidth="1"/>
    <col min="7440" max="7447" width="5.85546875" style="154" customWidth="1"/>
    <col min="7448" max="7448" width="6.42578125" style="154" customWidth="1"/>
    <col min="7449" max="7449" width="6.28515625" style="154" customWidth="1"/>
    <col min="7450" max="7450" width="6.42578125" style="154" customWidth="1"/>
    <col min="7451" max="7451" width="6.7109375" style="154" customWidth="1"/>
    <col min="7452" max="7452" width="6.28515625" style="154" customWidth="1"/>
    <col min="7453" max="7454" width="6.7109375" style="154" customWidth="1"/>
    <col min="7455" max="7455" width="6.5703125" style="154" customWidth="1"/>
    <col min="7456" max="7459" width="6.7109375" style="154" customWidth="1"/>
    <col min="7460" max="7460" width="6.5703125" style="154" customWidth="1"/>
    <col min="7461" max="7465" width="6.28515625" style="154" customWidth="1"/>
    <col min="7466" max="7466" width="6.42578125" style="154" customWidth="1"/>
    <col min="7467" max="7482" width="5.85546875" style="154" customWidth="1"/>
    <col min="7483" max="7485" width="4.28515625" style="154" customWidth="1"/>
    <col min="7486" max="7486" width="6" style="154" customWidth="1"/>
    <col min="7487" max="7679" width="9.140625" style="154"/>
    <col min="7680" max="7680" width="4.140625" style="154" customWidth="1"/>
    <col min="7681" max="7681" width="32.7109375" style="154" customWidth="1"/>
    <col min="7682" max="7682" width="6" style="154" customWidth="1"/>
    <col min="7683" max="7683" width="5.85546875" style="154" customWidth="1"/>
    <col min="7684" max="7684" width="5.42578125" style="154" customWidth="1"/>
    <col min="7685" max="7685" width="6" style="154" customWidth="1"/>
    <col min="7686" max="7686" width="5.7109375" style="154" customWidth="1"/>
    <col min="7687" max="7687" width="5.5703125" style="154" customWidth="1"/>
    <col min="7688" max="7688" width="5.7109375" style="154" customWidth="1"/>
    <col min="7689" max="7689" width="5.28515625" style="154" customWidth="1"/>
    <col min="7690" max="7691" width="5.7109375" style="154" customWidth="1"/>
    <col min="7692" max="7692" width="6.5703125" style="154" customWidth="1"/>
    <col min="7693" max="7693" width="6.28515625" style="154" customWidth="1"/>
    <col min="7694" max="7694" width="5.5703125" style="154" customWidth="1"/>
    <col min="7695" max="7695" width="5.7109375" style="154" customWidth="1"/>
    <col min="7696" max="7703" width="5.85546875" style="154" customWidth="1"/>
    <col min="7704" max="7704" width="6.42578125" style="154" customWidth="1"/>
    <col min="7705" max="7705" width="6.28515625" style="154" customWidth="1"/>
    <col min="7706" max="7706" width="6.42578125" style="154" customWidth="1"/>
    <col min="7707" max="7707" width="6.7109375" style="154" customWidth="1"/>
    <col min="7708" max="7708" width="6.28515625" style="154" customWidth="1"/>
    <col min="7709" max="7710" width="6.7109375" style="154" customWidth="1"/>
    <col min="7711" max="7711" width="6.5703125" style="154" customWidth="1"/>
    <col min="7712" max="7715" width="6.7109375" style="154" customWidth="1"/>
    <col min="7716" max="7716" width="6.5703125" style="154" customWidth="1"/>
    <col min="7717" max="7721" width="6.28515625" style="154" customWidth="1"/>
    <col min="7722" max="7722" width="6.42578125" style="154" customWidth="1"/>
    <col min="7723" max="7738" width="5.85546875" style="154" customWidth="1"/>
    <col min="7739" max="7741" width="4.28515625" style="154" customWidth="1"/>
    <col min="7742" max="7742" width="6" style="154" customWidth="1"/>
    <col min="7743" max="7935" width="9.140625" style="154"/>
    <col min="7936" max="7936" width="4.140625" style="154" customWidth="1"/>
    <col min="7937" max="7937" width="32.7109375" style="154" customWidth="1"/>
    <col min="7938" max="7938" width="6" style="154" customWidth="1"/>
    <col min="7939" max="7939" width="5.85546875" style="154" customWidth="1"/>
    <col min="7940" max="7940" width="5.42578125" style="154" customWidth="1"/>
    <col min="7941" max="7941" width="6" style="154" customWidth="1"/>
    <col min="7942" max="7942" width="5.7109375" style="154" customWidth="1"/>
    <col min="7943" max="7943" width="5.5703125" style="154" customWidth="1"/>
    <col min="7944" max="7944" width="5.7109375" style="154" customWidth="1"/>
    <col min="7945" max="7945" width="5.28515625" style="154" customWidth="1"/>
    <col min="7946" max="7947" width="5.7109375" style="154" customWidth="1"/>
    <col min="7948" max="7948" width="6.5703125" style="154" customWidth="1"/>
    <col min="7949" max="7949" width="6.28515625" style="154" customWidth="1"/>
    <col min="7950" max="7950" width="5.5703125" style="154" customWidth="1"/>
    <col min="7951" max="7951" width="5.7109375" style="154" customWidth="1"/>
    <col min="7952" max="7959" width="5.85546875" style="154" customWidth="1"/>
    <col min="7960" max="7960" width="6.42578125" style="154" customWidth="1"/>
    <col min="7961" max="7961" width="6.28515625" style="154" customWidth="1"/>
    <col min="7962" max="7962" width="6.42578125" style="154" customWidth="1"/>
    <col min="7963" max="7963" width="6.7109375" style="154" customWidth="1"/>
    <col min="7964" max="7964" width="6.28515625" style="154" customWidth="1"/>
    <col min="7965" max="7966" width="6.7109375" style="154" customWidth="1"/>
    <col min="7967" max="7967" width="6.5703125" style="154" customWidth="1"/>
    <col min="7968" max="7971" width="6.7109375" style="154" customWidth="1"/>
    <col min="7972" max="7972" width="6.5703125" style="154" customWidth="1"/>
    <col min="7973" max="7977" width="6.28515625" style="154" customWidth="1"/>
    <col min="7978" max="7978" width="6.42578125" style="154" customWidth="1"/>
    <col min="7979" max="7994" width="5.85546875" style="154" customWidth="1"/>
    <col min="7995" max="7997" width="4.28515625" style="154" customWidth="1"/>
    <col min="7998" max="7998" width="6" style="154" customWidth="1"/>
    <col min="7999" max="8191" width="9.140625" style="154"/>
    <col min="8192" max="8192" width="4.140625" style="154" customWidth="1"/>
    <col min="8193" max="8193" width="32.7109375" style="154" customWidth="1"/>
    <col min="8194" max="8194" width="6" style="154" customWidth="1"/>
    <col min="8195" max="8195" width="5.85546875" style="154" customWidth="1"/>
    <col min="8196" max="8196" width="5.42578125" style="154" customWidth="1"/>
    <col min="8197" max="8197" width="6" style="154" customWidth="1"/>
    <col min="8198" max="8198" width="5.7109375" style="154" customWidth="1"/>
    <col min="8199" max="8199" width="5.5703125" style="154" customWidth="1"/>
    <col min="8200" max="8200" width="5.7109375" style="154" customWidth="1"/>
    <col min="8201" max="8201" width="5.28515625" style="154" customWidth="1"/>
    <col min="8202" max="8203" width="5.7109375" style="154" customWidth="1"/>
    <col min="8204" max="8204" width="6.5703125" style="154" customWidth="1"/>
    <col min="8205" max="8205" width="6.28515625" style="154" customWidth="1"/>
    <col min="8206" max="8206" width="5.5703125" style="154" customWidth="1"/>
    <col min="8207" max="8207" width="5.7109375" style="154" customWidth="1"/>
    <col min="8208" max="8215" width="5.85546875" style="154" customWidth="1"/>
    <col min="8216" max="8216" width="6.42578125" style="154" customWidth="1"/>
    <col min="8217" max="8217" width="6.28515625" style="154" customWidth="1"/>
    <col min="8218" max="8218" width="6.42578125" style="154" customWidth="1"/>
    <col min="8219" max="8219" width="6.7109375" style="154" customWidth="1"/>
    <col min="8220" max="8220" width="6.28515625" style="154" customWidth="1"/>
    <col min="8221" max="8222" width="6.7109375" style="154" customWidth="1"/>
    <col min="8223" max="8223" width="6.5703125" style="154" customWidth="1"/>
    <col min="8224" max="8227" width="6.7109375" style="154" customWidth="1"/>
    <col min="8228" max="8228" width="6.5703125" style="154" customWidth="1"/>
    <col min="8229" max="8233" width="6.28515625" style="154" customWidth="1"/>
    <col min="8234" max="8234" width="6.42578125" style="154" customWidth="1"/>
    <col min="8235" max="8250" width="5.85546875" style="154" customWidth="1"/>
    <col min="8251" max="8253" width="4.28515625" style="154" customWidth="1"/>
    <col min="8254" max="8254" width="6" style="154" customWidth="1"/>
    <col min="8255" max="8447" width="9.140625" style="154"/>
    <col min="8448" max="8448" width="4.140625" style="154" customWidth="1"/>
    <col min="8449" max="8449" width="32.7109375" style="154" customWidth="1"/>
    <col min="8450" max="8450" width="6" style="154" customWidth="1"/>
    <col min="8451" max="8451" width="5.85546875" style="154" customWidth="1"/>
    <col min="8452" max="8452" width="5.42578125" style="154" customWidth="1"/>
    <col min="8453" max="8453" width="6" style="154" customWidth="1"/>
    <col min="8454" max="8454" width="5.7109375" style="154" customWidth="1"/>
    <col min="8455" max="8455" width="5.5703125" style="154" customWidth="1"/>
    <col min="8456" max="8456" width="5.7109375" style="154" customWidth="1"/>
    <col min="8457" max="8457" width="5.28515625" style="154" customWidth="1"/>
    <col min="8458" max="8459" width="5.7109375" style="154" customWidth="1"/>
    <col min="8460" max="8460" width="6.5703125" style="154" customWidth="1"/>
    <col min="8461" max="8461" width="6.28515625" style="154" customWidth="1"/>
    <col min="8462" max="8462" width="5.5703125" style="154" customWidth="1"/>
    <col min="8463" max="8463" width="5.7109375" style="154" customWidth="1"/>
    <col min="8464" max="8471" width="5.85546875" style="154" customWidth="1"/>
    <col min="8472" max="8472" width="6.42578125" style="154" customWidth="1"/>
    <col min="8473" max="8473" width="6.28515625" style="154" customWidth="1"/>
    <col min="8474" max="8474" width="6.42578125" style="154" customWidth="1"/>
    <col min="8475" max="8475" width="6.7109375" style="154" customWidth="1"/>
    <col min="8476" max="8476" width="6.28515625" style="154" customWidth="1"/>
    <col min="8477" max="8478" width="6.7109375" style="154" customWidth="1"/>
    <col min="8479" max="8479" width="6.5703125" style="154" customWidth="1"/>
    <col min="8480" max="8483" width="6.7109375" style="154" customWidth="1"/>
    <col min="8484" max="8484" width="6.5703125" style="154" customWidth="1"/>
    <col min="8485" max="8489" width="6.28515625" style="154" customWidth="1"/>
    <col min="8490" max="8490" width="6.42578125" style="154" customWidth="1"/>
    <col min="8491" max="8506" width="5.85546875" style="154" customWidth="1"/>
    <col min="8507" max="8509" width="4.28515625" style="154" customWidth="1"/>
    <col min="8510" max="8510" width="6" style="154" customWidth="1"/>
    <col min="8511" max="8703" width="9.140625" style="154"/>
    <col min="8704" max="8704" width="4.140625" style="154" customWidth="1"/>
    <col min="8705" max="8705" width="32.7109375" style="154" customWidth="1"/>
    <col min="8706" max="8706" width="6" style="154" customWidth="1"/>
    <col min="8707" max="8707" width="5.85546875" style="154" customWidth="1"/>
    <col min="8708" max="8708" width="5.42578125" style="154" customWidth="1"/>
    <col min="8709" max="8709" width="6" style="154" customWidth="1"/>
    <col min="8710" max="8710" width="5.7109375" style="154" customWidth="1"/>
    <col min="8711" max="8711" width="5.5703125" style="154" customWidth="1"/>
    <col min="8712" max="8712" width="5.7109375" style="154" customWidth="1"/>
    <col min="8713" max="8713" width="5.28515625" style="154" customWidth="1"/>
    <col min="8714" max="8715" width="5.7109375" style="154" customWidth="1"/>
    <col min="8716" max="8716" width="6.5703125" style="154" customWidth="1"/>
    <col min="8717" max="8717" width="6.28515625" style="154" customWidth="1"/>
    <col min="8718" max="8718" width="5.5703125" style="154" customWidth="1"/>
    <col min="8719" max="8719" width="5.7109375" style="154" customWidth="1"/>
    <col min="8720" max="8727" width="5.85546875" style="154" customWidth="1"/>
    <col min="8728" max="8728" width="6.42578125" style="154" customWidth="1"/>
    <col min="8729" max="8729" width="6.28515625" style="154" customWidth="1"/>
    <col min="8730" max="8730" width="6.42578125" style="154" customWidth="1"/>
    <col min="8731" max="8731" width="6.7109375" style="154" customWidth="1"/>
    <col min="8732" max="8732" width="6.28515625" style="154" customWidth="1"/>
    <col min="8733" max="8734" width="6.7109375" style="154" customWidth="1"/>
    <col min="8735" max="8735" width="6.5703125" style="154" customWidth="1"/>
    <col min="8736" max="8739" width="6.7109375" style="154" customWidth="1"/>
    <col min="8740" max="8740" width="6.5703125" style="154" customWidth="1"/>
    <col min="8741" max="8745" width="6.28515625" style="154" customWidth="1"/>
    <col min="8746" max="8746" width="6.42578125" style="154" customWidth="1"/>
    <col min="8747" max="8762" width="5.85546875" style="154" customWidth="1"/>
    <col min="8763" max="8765" width="4.28515625" style="154" customWidth="1"/>
    <col min="8766" max="8766" width="6" style="154" customWidth="1"/>
    <col min="8767" max="8959" width="9.140625" style="154"/>
    <col min="8960" max="8960" width="4.140625" style="154" customWidth="1"/>
    <col min="8961" max="8961" width="32.7109375" style="154" customWidth="1"/>
    <col min="8962" max="8962" width="6" style="154" customWidth="1"/>
    <col min="8963" max="8963" width="5.85546875" style="154" customWidth="1"/>
    <col min="8964" max="8964" width="5.42578125" style="154" customWidth="1"/>
    <col min="8965" max="8965" width="6" style="154" customWidth="1"/>
    <col min="8966" max="8966" width="5.7109375" style="154" customWidth="1"/>
    <col min="8967" max="8967" width="5.5703125" style="154" customWidth="1"/>
    <col min="8968" max="8968" width="5.7109375" style="154" customWidth="1"/>
    <col min="8969" max="8969" width="5.28515625" style="154" customWidth="1"/>
    <col min="8970" max="8971" width="5.7109375" style="154" customWidth="1"/>
    <col min="8972" max="8972" width="6.5703125" style="154" customWidth="1"/>
    <col min="8973" max="8973" width="6.28515625" style="154" customWidth="1"/>
    <col min="8974" max="8974" width="5.5703125" style="154" customWidth="1"/>
    <col min="8975" max="8975" width="5.7109375" style="154" customWidth="1"/>
    <col min="8976" max="8983" width="5.85546875" style="154" customWidth="1"/>
    <col min="8984" max="8984" width="6.42578125" style="154" customWidth="1"/>
    <col min="8985" max="8985" width="6.28515625" style="154" customWidth="1"/>
    <col min="8986" max="8986" width="6.42578125" style="154" customWidth="1"/>
    <col min="8987" max="8987" width="6.7109375" style="154" customWidth="1"/>
    <col min="8988" max="8988" width="6.28515625" style="154" customWidth="1"/>
    <col min="8989" max="8990" width="6.7109375" style="154" customWidth="1"/>
    <col min="8991" max="8991" width="6.5703125" style="154" customWidth="1"/>
    <col min="8992" max="8995" width="6.7109375" style="154" customWidth="1"/>
    <col min="8996" max="8996" width="6.5703125" style="154" customWidth="1"/>
    <col min="8997" max="9001" width="6.28515625" style="154" customWidth="1"/>
    <col min="9002" max="9002" width="6.42578125" style="154" customWidth="1"/>
    <col min="9003" max="9018" width="5.85546875" style="154" customWidth="1"/>
    <col min="9019" max="9021" width="4.28515625" style="154" customWidth="1"/>
    <col min="9022" max="9022" width="6" style="154" customWidth="1"/>
    <col min="9023" max="9215" width="9.140625" style="154"/>
    <col min="9216" max="9216" width="4.140625" style="154" customWidth="1"/>
    <col min="9217" max="9217" width="32.7109375" style="154" customWidth="1"/>
    <col min="9218" max="9218" width="6" style="154" customWidth="1"/>
    <col min="9219" max="9219" width="5.85546875" style="154" customWidth="1"/>
    <col min="9220" max="9220" width="5.42578125" style="154" customWidth="1"/>
    <col min="9221" max="9221" width="6" style="154" customWidth="1"/>
    <col min="9222" max="9222" width="5.7109375" style="154" customWidth="1"/>
    <col min="9223" max="9223" width="5.5703125" style="154" customWidth="1"/>
    <col min="9224" max="9224" width="5.7109375" style="154" customWidth="1"/>
    <col min="9225" max="9225" width="5.28515625" style="154" customWidth="1"/>
    <col min="9226" max="9227" width="5.7109375" style="154" customWidth="1"/>
    <col min="9228" max="9228" width="6.5703125" style="154" customWidth="1"/>
    <col min="9229" max="9229" width="6.28515625" style="154" customWidth="1"/>
    <col min="9230" max="9230" width="5.5703125" style="154" customWidth="1"/>
    <col min="9231" max="9231" width="5.7109375" style="154" customWidth="1"/>
    <col min="9232" max="9239" width="5.85546875" style="154" customWidth="1"/>
    <col min="9240" max="9240" width="6.42578125" style="154" customWidth="1"/>
    <col min="9241" max="9241" width="6.28515625" style="154" customWidth="1"/>
    <col min="9242" max="9242" width="6.42578125" style="154" customWidth="1"/>
    <col min="9243" max="9243" width="6.7109375" style="154" customWidth="1"/>
    <col min="9244" max="9244" width="6.28515625" style="154" customWidth="1"/>
    <col min="9245" max="9246" width="6.7109375" style="154" customWidth="1"/>
    <col min="9247" max="9247" width="6.5703125" style="154" customWidth="1"/>
    <col min="9248" max="9251" width="6.7109375" style="154" customWidth="1"/>
    <col min="9252" max="9252" width="6.5703125" style="154" customWidth="1"/>
    <col min="9253" max="9257" width="6.28515625" style="154" customWidth="1"/>
    <col min="9258" max="9258" width="6.42578125" style="154" customWidth="1"/>
    <col min="9259" max="9274" width="5.85546875" style="154" customWidth="1"/>
    <col min="9275" max="9277" width="4.28515625" style="154" customWidth="1"/>
    <col min="9278" max="9278" width="6" style="154" customWidth="1"/>
    <col min="9279" max="9471" width="9.140625" style="154"/>
    <col min="9472" max="9472" width="4.140625" style="154" customWidth="1"/>
    <col min="9473" max="9473" width="32.7109375" style="154" customWidth="1"/>
    <col min="9474" max="9474" width="6" style="154" customWidth="1"/>
    <col min="9475" max="9475" width="5.85546875" style="154" customWidth="1"/>
    <col min="9476" max="9476" width="5.42578125" style="154" customWidth="1"/>
    <col min="9477" max="9477" width="6" style="154" customWidth="1"/>
    <col min="9478" max="9478" width="5.7109375" style="154" customWidth="1"/>
    <col min="9479" max="9479" width="5.5703125" style="154" customWidth="1"/>
    <col min="9480" max="9480" width="5.7109375" style="154" customWidth="1"/>
    <col min="9481" max="9481" width="5.28515625" style="154" customWidth="1"/>
    <col min="9482" max="9483" width="5.7109375" style="154" customWidth="1"/>
    <col min="9484" max="9484" width="6.5703125" style="154" customWidth="1"/>
    <col min="9485" max="9485" width="6.28515625" style="154" customWidth="1"/>
    <col min="9486" max="9486" width="5.5703125" style="154" customWidth="1"/>
    <col min="9487" max="9487" width="5.7109375" style="154" customWidth="1"/>
    <col min="9488" max="9495" width="5.85546875" style="154" customWidth="1"/>
    <col min="9496" max="9496" width="6.42578125" style="154" customWidth="1"/>
    <col min="9497" max="9497" width="6.28515625" style="154" customWidth="1"/>
    <col min="9498" max="9498" width="6.42578125" style="154" customWidth="1"/>
    <col min="9499" max="9499" width="6.7109375" style="154" customWidth="1"/>
    <col min="9500" max="9500" width="6.28515625" style="154" customWidth="1"/>
    <col min="9501" max="9502" width="6.7109375" style="154" customWidth="1"/>
    <col min="9503" max="9503" width="6.5703125" style="154" customWidth="1"/>
    <col min="9504" max="9507" width="6.7109375" style="154" customWidth="1"/>
    <col min="9508" max="9508" width="6.5703125" style="154" customWidth="1"/>
    <col min="9509" max="9513" width="6.28515625" style="154" customWidth="1"/>
    <col min="9514" max="9514" width="6.42578125" style="154" customWidth="1"/>
    <col min="9515" max="9530" width="5.85546875" style="154" customWidth="1"/>
    <col min="9531" max="9533" width="4.28515625" style="154" customWidth="1"/>
    <col min="9534" max="9534" width="6" style="154" customWidth="1"/>
    <col min="9535" max="9727" width="9.140625" style="154"/>
    <col min="9728" max="9728" width="4.140625" style="154" customWidth="1"/>
    <col min="9729" max="9729" width="32.7109375" style="154" customWidth="1"/>
    <col min="9730" max="9730" width="6" style="154" customWidth="1"/>
    <col min="9731" max="9731" width="5.85546875" style="154" customWidth="1"/>
    <col min="9732" max="9732" width="5.42578125" style="154" customWidth="1"/>
    <col min="9733" max="9733" width="6" style="154" customWidth="1"/>
    <col min="9734" max="9734" width="5.7109375" style="154" customWidth="1"/>
    <col min="9735" max="9735" width="5.5703125" style="154" customWidth="1"/>
    <col min="9736" max="9736" width="5.7109375" style="154" customWidth="1"/>
    <col min="9737" max="9737" width="5.28515625" style="154" customWidth="1"/>
    <col min="9738" max="9739" width="5.7109375" style="154" customWidth="1"/>
    <col min="9740" max="9740" width="6.5703125" style="154" customWidth="1"/>
    <col min="9741" max="9741" width="6.28515625" style="154" customWidth="1"/>
    <col min="9742" max="9742" width="5.5703125" style="154" customWidth="1"/>
    <col min="9743" max="9743" width="5.7109375" style="154" customWidth="1"/>
    <col min="9744" max="9751" width="5.85546875" style="154" customWidth="1"/>
    <col min="9752" max="9752" width="6.42578125" style="154" customWidth="1"/>
    <col min="9753" max="9753" width="6.28515625" style="154" customWidth="1"/>
    <col min="9754" max="9754" width="6.42578125" style="154" customWidth="1"/>
    <col min="9755" max="9755" width="6.7109375" style="154" customWidth="1"/>
    <col min="9756" max="9756" width="6.28515625" style="154" customWidth="1"/>
    <col min="9757" max="9758" width="6.7109375" style="154" customWidth="1"/>
    <col min="9759" max="9759" width="6.5703125" style="154" customWidth="1"/>
    <col min="9760" max="9763" width="6.7109375" style="154" customWidth="1"/>
    <col min="9764" max="9764" width="6.5703125" style="154" customWidth="1"/>
    <col min="9765" max="9769" width="6.28515625" style="154" customWidth="1"/>
    <col min="9770" max="9770" width="6.42578125" style="154" customWidth="1"/>
    <col min="9771" max="9786" width="5.85546875" style="154" customWidth="1"/>
    <col min="9787" max="9789" width="4.28515625" style="154" customWidth="1"/>
    <col min="9790" max="9790" width="6" style="154" customWidth="1"/>
    <col min="9791" max="9983" width="9.140625" style="154"/>
    <col min="9984" max="9984" width="4.140625" style="154" customWidth="1"/>
    <col min="9985" max="9985" width="32.7109375" style="154" customWidth="1"/>
    <col min="9986" max="9986" width="6" style="154" customWidth="1"/>
    <col min="9987" max="9987" width="5.85546875" style="154" customWidth="1"/>
    <col min="9988" max="9988" width="5.42578125" style="154" customWidth="1"/>
    <col min="9989" max="9989" width="6" style="154" customWidth="1"/>
    <col min="9990" max="9990" width="5.7109375" style="154" customWidth="1"/>
    <col min="9991" max="9991" width="5.5703125" style="154" customWidth="1"/>
    <col min="9992" max="9992" width="5.7109375" style="154" customWidth="1"/>
    <col min="9993" max="9993" width="5.28515625" style="154" customWidth="1"/>
    <col min="9994" max="9995" width="5.7109375" style="154" customWidth="1"/>
    <col min="9996" max="9996" width="6.5703125" style="154" customWidth="1"/>
    <col min="9997" max="9997" width="6.28515625" style="154" customWidth="1"/>
    <col min="9998" max="9998" width="5.5703125" style="154" customWidth="1"/>
    <col min="9999" max="9999" width="5.7109375" style="154" customWidth="1"/>
    <col min="10000" max="10007" width="5.85546875" style="154" customWidth="1"/>
    <col min="10008" max="10008" width="6.42578125" style="154" customWidth="1"/>
    <col min="10009" max="10009" width="6.28515625" style="154" customWidth="1"/>
    <col min="10010" max="10010" width="6.42578125" style="154" customWidth="1"/>
    <col min="10011" max="10011" width="6.7109375" style="154" customWidth="1"/>
    <col min="10012" max="10012" width="6.28515625" style="154" customWidth="1"/>
    <col min="10013" max="10014" width="6.7109375" style="154" customWidth="1"/>
    <col min="10015" max="10015" width="6.5703125" style="154" customWidth="1"/>
    <col min="10016" max="10019" width="6.7109375" style="154" customWidth="1"/>
    <col min="10020" max="10020" width="6.5703125" style="154" customWidth="1"/>
    <col min="10021" max="10025" width="6.28515625" style="154" customWidth="1"/>
    <col min="10026" max="10026" width="6.42578125" style="154" customWidth="1"/>
    <col min="10027" max="10042" width="5.85546875" style="154" customWidth="1"/>
    <col min="10043" max="10045" width="4.28515625" style="154" customWidth="1"/>
    <col min="10046" max="10046" width="6" style="154" customWidth="1"/>
    <col min="10047" max="10239" width="9.140625" style="154"/>
    <col min="10240" max="10240" width="4.140625" style="154" customWidth="1"/>
    <col min="10241" max="10241" width="32.7109375" style="154" customWidth="1"/>
    <col min="10242" max="10242" width="6" style="154" customWidth="1"/>
    <col min="10243" max="10243" width="5.85546875" style="154" customWidth="1"/>
    <col min="10244" max="10244" width="5.42578125" style="154" customWidth="1"/>
    <col min="10245" max="10245" width="6" style="154" customWidth="1"/>
    <col min="10246" max="10246" width="5.7109375" style="154" customWidth="1"/>
    <col min="10247" max="10247" width="5.5703125" style="154" customWidth="1"/>
    <col min="10248" max="10248" width="5.7109375" style="154" customWidth="1"/>
    <col min="10249" max="10249" width="5.28515625" style="154" customWidth="1"/>
    <col min="10250" max="10251" width="5.7109375" style="154" customWidth="1"/>
    <col min="10252" max="10252" width="6.5703125" style="154" customWidth="1"/>
    <col min="10253" max="10253" width="6.28515625" style="154" customWidth="1"/>
    <col min="10254" max="10254" width="5.5703125" style="154" customWidth="1"/>
    <col min="10255" max="10255" width="5.7109375" style="154" customWidth="1"/>
    <col min="10256" max="10263" width="5.85546875" style="154" customWidth="1"/>
    <col min="10264" max="10264" width="6.42578125" style="154" customWidth="1"/>
    <col min="10265" max="10265" width="6.28515625" style="154" customWidth="1"/>
    <col min="10266" max="10266" width="6.42578125" style="154" customWidth="1"/>
    <col min="10267" max="10267" width="6.7109375" style="154" customWidth="1"/>
    <col min="10268" max="10268" width="6.28515625" style="154" customWidth="1"/>
    <col min="10269" max="10270" width="6.7109375" style="154" customWidth="1"/>
    <col min="10271" max="10271" width="6.5703125" style="154" customWidth="1"/>
    <col min="10272" max="10275" width="6.7109375" style="154" customWidth="1"/>
    <col min="10276" max="10276" width="6.5703125" style="154" customWidth="1"/>
    <col min="10277" max="10281" width="6.28515625" style="154" customWidth="1"/>
    <col min="10282" max="10282" width="6.42578125" style="154" customWidth="1"/>
    <col min="10283" max="10298" width="5.85546875" style="154" customWidth="1"/>
    <col min="10299" max="10301" width="4.28515625" style="154" customWidth="1"/>
    <col min="10302" max="10302" width="6" style="154" customWidth="1"/>
    <col min="10303" max="10495" width="9.140625" style="154"/>
    <col min="10496" max="10496" width="4.140625" style="154" customWidth="1"/>
    <col min="10497" max="10497" width="32.7109375" style="154" customWidth="1"/>
    <col min="10498" max="10498" width="6" style="154" customWidth="1"/>
    <col min="10499" max="10499" width="5.85546875" style="154" customWidth="1"/>
    <col min="10500" max="10500" width="5.42578125" style="154" customWidth="1"/>
    <col min="10501" max="10501" width="6" style="154" customWidth="1"/>
    <col min="10502" max="10502" width="5.7109375" style="154" customWidth="1"/>
    <col min="10503" max="10503" width="5.5703125" style="154" customWidth="1"/>
    <col min="10504" max="10504" width="5.7109375" style="154" customWidth="1"/>
    <col min="10505" max="10505" width="5.28515625" style="154" customWidth="1"/>
    <col min="10506" max="10507" width="5.7109375" style="154" customWidth="1"/>
    <col min="10508" max="10508" width="6.5703125" style="154" customWidth="1"/>
    <col min="10509" max="10509" width="6.28515625" style="154" customWidth="1"/>
    <col min="10510" max="10510" width="5.5703125" style="154" customWidth="1"/>
    <col min="10511" max="10511" width="5.7109375" style="154" customWidth="1"/>
    <col min="10512" max="10519" width="5.85546875" style="154" customWidth="1"/>
    <col min="10520" max="10520" width="6.42578125" style="154" customWidth="1"/>
    <col min="10521" max="10521" width="6.28515625" style="154" customWidth="1"/>
    <col min="10522" max="10522" width="6.42578125" style="154" customWidth="1"/>
    <col min="10523" max="10523" width="6.7109375" style="154" customWidth="1"/>
    <col min="10524" max="10524" width="6.28515625" style="154" customWidth="1"/>
    <col min="10525" max="10526" width="6.7109375" style="154" customWidth="1"/>
    <col min="10527" max="10527" width="6.5703125" style="154" customWidth="1"/>
    <col min="10528" max="10531" width="6.7109375" style="154" customWidth="1"/>
    <col min="10532" max="10532" width="6.5703125" style="154" customWidth="1"/>
    <col min="10533" max="10537" width="6.28515625" style="154" customWidth="1"/>
    <col min="10538" max="10538" width="6.42578125" style="154" customWidth="1"/>
    <col min="10539" max="10554" width="5.85546875" style="154" customWidth="1"/>
    <col min="10555" max="10557" width="4.28515625" style="154" customWidth="1"/>
    <col min="10558" max="10558" width="6" style="154" customWidth="1"/>
    <col min="10559" max="10751" width="9.140625" style="154"/>
    <col min="10752" max="10752" width="4.140625" style="154" customWidth="1"/>
    <col min="10753" max="10753" width="32.7109375" style="154" customWidth="1"/>
    <col min="10754" max="10754" width="6" style="154" customWidth="1"/>
    <col min="10755" max="10755" width="5.85546875" style="154" customWidth="1"/>
    <col min="10756" max="10756" width="5.42578125" style="154" customWidth="1"/>
    <col min="10757" max="10757" width="6" style="154" customWidth="1"/>
    <col min="10758" max="10758" width="5.7109375" style="154" customWidth="1"/>
    <col min="10759" max="10759" width="5.5703125" style="154" customWidth="1"/>
    <col min="10760" max="10760" width="5.7109375" style="154" customWidth="1"/>
    <col min="10761" max="10761" width="5.28515625" style="154" customWidth="1"/>
    <col min="10762" max="10763" width="5.7109375" style="154" customWidth="1"/>
    <col min="10764" max="10764" width="6.5703125" style="154" customWidth="1"/>
    <col min="10765" max="10765" width="6.28515625" style="154" customWidth="1"/>
    <col min="10766" max="10766" width="5.5703125" style="154" customWidth="1"/>
    <col min="10767" max="10767" width="5.7109375" style="154" customWidth="1"/>
    <col min="10768" max="10775" width="5.85546875" style="154" customWidth="1"/>
    <col min="10776" max="10776" width="6.42578125" style="154" customWidth="1"/>
    <col min="10777" max="10777" width="6.28515625" style="154" customWidth="1"/>
    <col min="10778" max="10778" width="6.42578125" style="154" customWidth="1"/>
    <col min="10779" max="10779" width="6.7109375" style="154" customWidth="1"/>
    <col min="10780" max="10780" width="6.28515625" style="154" customWidth="1"/>
    <col min="10781" max="10782" width="6.7109375" style="154" customWidth="1"/>
    <col min="10783" max="10783" width="6.5703125" style="154" customWidth="1"/>
    <col min="10784" max="10787" width="6.7109375" style="154" customWidth="1"/>
    <col min="10788" max="10788" width="6.5703125" style="154" customWidth="1"/>
    <col min="10789" max="10793" width="6.28515625" style="154" customWidth="1"/>
    <col min="10794" max="10794" width="6.42578125" style="154" customWidth="1"/>
    <col min="10795" max="10810" width="5.85546875" style="154" customWidth="1"/>
    <col min="10811" max="10813" width="4.28515625" style="154" customWidth="1"/>
    <col min="10814" max="10814" width="6" style="154" customWidth="1"/>
    <col min="10815" max="11007" width="9.140625" style="154"/>
    <col min="11008" max="11008" width="4.140625" style="154" customWidth="1"/>
    <col min="11009" max="11009" width="32.7109375" style="154" customWidth="1"/>
    <col min="11010" max="11010" width="6" style="154" customWidth="1"/>
    <col min="11011" max="11011" width="5.85546875" style="154" customWidth="1"/>
    <col min="11012" max="11012" width="5.42578125" style="154" customWidth="1"/>
    <col min="11013" max="11013" width="6" style="154" customWidth="1"/>
    <col min="11014" max="11014" width="5.7109375" style="154" customWidth="1"/>
    <col min="11015" max="11015" width="5.5703125" style="154" customWidth="1"/>
    <col min="11016" max="11016" width="5.7109375" style="154" customWidth="1"/>
    <col min="11017" max="11017" width="5.28515625" style="154" customWidth="1"/>
    <col min="11018" max="11019" width="5.7109375" style="154" customWidth="1"/>
    <col min="11020" max="11020" width="6.5703125" style="154" customWidth="1"/>
    <col min="11021" max="11021" width="6.28515625" style="154" customWidth="1"/>
    <col min="11022" max="11022" width="5.5703125" style="154" customWidth="1"/>
    <col min="11023" max="11023" width="5.7109375" style="154" customWidth="1"/>
    <col min="11024" max="11031" width="5.85546875" style="154" customWidth="1"/>
    <col min="11032" max="11032" width="6.42578125" style="154" customWidth="1"/>
    <col min="11033" max="11033" width="6.28515625" style="154" customWidth="1"/>
    <col min="11034" max="11034" width="6.42578125" style="154" customWidth="1"/>
    <col min="11035" max="11035" width="6.7109375" style="154" customWidth="1"/>
    <col min="11036" max="11036" width="6.28515625" style="154" customWidth="1"/>
    <col min="11037" max="11038" width="6.7109375" style="154" customWidth="1"/>
    <col min="11039" max="11039" width="6.5703125" style="154" customWidth="1"/>
    <col min="11040" max="11043" width="6.7109375" style="154" customWidth="1"/>
    <col min="11044" max="11044" width="6.5703125" style="154" customWidth="1"/>
    <col min="11045" max="11049" width="6.28515625" style="154" customWidth="1"/>
    <col min="11050" max="11050" width="6.42578125" style="154" customWidth="1"/>
    <col min="11051" max="11066" width="5.85546875" style="154" customWidth="1"/>
    <col min="11067" max="11069" width="4.28515625" style="154" customWidth="1"/>
    <col min="11070" max="11070" width="6" style="154" customWidth="1"/>
    <col min="11071" max="11263" width="9.140625" style="154"/>
    <col min="11264" max="11264" width="4.140625" style="154" customWidth="1"/>
    <col min="11265" max="11265" width="32.7109375" style="154" customWidth="1"/>
    <col min="11266" max="11266" width="6" style="154" customWidth="1"/>
    <col min="11267" max="11267" width="5.85546875" style="154" customWidth="1"/>
    <col min="11268" max="11268" width="5.42578125" style="154" customWidth="1"/>
    <col min="11269" max="11269" width="6" style="154" customWidth="1"/>
    <col min="11270" max="11270" width="5.7109375" style="154" customWidth="1"/>
    <col min="11271" max="11271" width="5.5703125" style="154" customWidth="1"/>
    <col min="11272" max="11272" width="5.7109375" style="154" customWidth="1"/>
    <col min="11273" max="11273" width="5.28515625" style="154" customWidth="1"/>
    <col min="11274" max="11275" width="5.7109375" style="154" customWidth="1"/>
    <col min="11276" max="11276" width="6.5703125" style="154" customWidth="1"/>
    <col min="11277" max="11277" width="6.28515625" style="154" customWidth="1"/>
    <col min="11278" max="11278" width="5.5703125" style="154" customWidth="1"/>
    <col min="11279" max="11279" width="5.7109375" style="154" customWidth="1"/>
    <col min="11280" max="11287" width="5.85546875" style="154" customWidth="1"/>
    <col min="11288" max="11288" width="6.42578125" style="154" customWidth="1"/>
    <col min="11289" max="11289" width="6.28515625" style="154" customWidth="1"/>
    <col min="11290" max="11290" width="6.42578125" style="154" customWidth="1"/>
    <col min="11291" max="11291" width="6.7109375" style="154" customWidth="1"/>
    <col min="11292" max="11292" width="6.28515625" style="154" customWidth="1"/>
    <col min="11293" max="11294" width="6.7109375" style="154" customWidth="1"/>
    <col min="11295" max="11295" width="6.5703125" style="154" customWidth="1"/>
    <col min="11296" max="11299" width="6.7109375" style="154" customWidth="1"/>
    <col min="11300" max="11300" width="6.5703125" style="154" customWidth="1"/>
    <col min="11301" max="11305" width="6.28515625" style="154" customWidth="1"/>
    <col min="11306" max="11306" width="6.42578125" style="154" customWidth="1"/>
    <col min="11307" max="11322" width="5.85546875" style="154" customWidth="1"/>
    <col min="11323" max="11325" width="4.28515625" style="154" customWidth="1"/>
    <col min="11326" max="11326" width="6" style="154" customWidth="1"/>
    <col min="11327" max="11519" width="9.140625" style="154"/>
    <col min="11520" max="11520" width="4.140625" style="154" customWidth="1"/>
    <col min="11521" max="11521" width="32.7109375" style="154" customWidth="1"/>
    <col min="11522" max="11522" width="6" style="154" customWidth="1"/>
    <col min="11523" max="11523" width="5.85546875" style="154" customWidth="1"/>
    <col min="11524" max="11524" width="5.42578125" style="154" customWidth="1"/>
    <col min="11525" max="11525" width="6" style="154" customWidth="1"/>
    <col min="11526" max="11526" width="5.7109375" style="154" customWidth="1"/>
    <col min="11527" max="11527" width="5.5703125" style="154" customWidth="1"/>
    <col min="11528" max="11528" width="5.7109375" style="154" customWidth="1"/>
    <col min="11529" max="11529" width="5.28515625" style="154" customWidth="1"/>
    <col min="11530" max="11531" width="5.7109375" style="154" customWidth="1"/>
    <col min="11532" max="11532" width="6.5703125" style="154" customWidth="1"/>
    <col min="11533" max="11533" width="6.28515625" style="154" customWidth="1"/>
    <col min="11534" max="11534" width="5.5703125" style="154" customWidth="1"/>
    <col min="11535" max="11535" width="5.7109375" style="154" customWidth="1"/>
    <col min="11536" max="11543" width="5.85546875" style="154" customWidth="1"/>
    <col min="11544" max="11544" width="6.42578125" style="154" customWidth="1"/>
    <col min="11545" max="11545" width="6.28515625" style="154" customWidth="1"/>
    <col min="11546" max="11546" width="6.42578125" style="154" customWidth="1"/>
    <col min="11547" max="11547" width="6.7109375" style="154" customWidth="1"/>
    <col min="11548" max="11548" width="6.28515625" style="154" customWidth="1"/>
    <col min="11549" max="11550" width="6.7109375" style="154" customWidth="1"/>
    <col min="11551" max="11551" width="6.5703125" style="154" customWidth="1"/>
    <col min="11552" max="11555" width="6.7109375" style="154" customWidth="1"/>
    <col min="11556" max="11556" width="6.5703125" style="154" customWidth="1"/>
    <col min="11557" max="11561" width="6.28515625" style="154" customWidth="1"/>
    <col min="11562" max="11562" width="6.42578125" style="154" customWidth="1"/>
    <col min="11563" max="11578" width="5.85546875" style="154" customWidth="1"/>
    <col min="11579" max="11581" width="4.28515625" style="154" customWidth="1"/>
    <col min="11582" max="11582" width="6" style="154" customWidth="1"/>
    <col min="11583" max="11775" width="9.140625" style="154"/>
    <col min="11776" max="11776" width="4.140625" style="154" customWidth="1"/>
    <col min="11777" max="11777" width="32.7109375" style="154" customWidth="1"/>
    <col min="11778" max="11778" width="6" style="154" customWidth="1"/>
    <col min="11779" max="11779" width="5.85546875" style="154" customWidth="1"/>
    <col min="11780" max="11780" width="5.42578125" style="154" customWidth="1"/>
    <col min="11781" max="11781" width="6" style="154" customWidth="1"/>
    <col min="11782" max="11782" width="5.7109375" style="154" customWidth="1"/>
    <col min="11783" max="11783" width="5.5703125" style="154" customWidth="1"/>
    <col min="11784" max="11784" width="5.7109375" style="154" customWidth="1"/>
    <col min="11785" max="11785" width="5.28515625" style="154" customWidth="1"/>
    <col min="11786" max="11787" width="5.7109375" style="154" customWidth="1"/>
    <col min="11788" max="11788" width="6.5703125" style="154" customWidth="1"/>
    <col min="11789" max="11789" width="6.28515625" style="154" customWidth="1"/>
    <col min="11790" max="11790" width="5.5703125" style="154" customWidth="1"/>
    <col min="11791" max="11791" width="5.7109375" style="154" customWidth="1"/>
    <col min="11792" max="11799" width="5.85546875" style="154" customWidth="1"/>
    <col min="11800" max="11800" width="6.42578125" style="154" customWidth="1"/>
    <col min="11801" max="11801" width="6.28515625" style="154" customWidth="1"/>
    <col min="11802" max="11802" width="6.42578125" style="154" customWidth="1"/>
    <col min="11803" max="11803" width="6.7109375" style="154" customWidth="1"/>
    <col min="11804" max="11804" width="6.28515625" style="154" customWidth="1"/>
    <col min="11805" max="11806" width="6.7109375" style="154" customWidth="1"/>
    <col min="11807" max="11807" width="6.5703125" style="154" customWidth="1"/>
    <col min="11808" max="11811" width="6.7109375" style="154" customWidth="1"/>
    <col min="11812" max="11812" width="6.5703125" style="154" customWidth="1"/>
    <col min="11813" max="11817" width="6.28515625" style="154" customWidth="1"/>
    <col min="11818" max="11818" width="6.42578125" style="154" customWidth="1"/>
    <col min="11819" max="11834" width="5.85546875" style="154" customWidth="1"/>
    <col min="11835" max="11837" width="4.28515625" style="154" customWidth="1"/>
    <col min="11838" max="11838" width="6" style="154" customWidth="1"/>
    <col min="11839" max="12031" width="9.140625" style="154"/>
    <col min="12032" max="12032" width="4.140625" style="154" customWidth="1"/>
    <col min="12033" max="12033" width="32.7109375" style="154" customWidth="1"/>
    <col min="12034" max="12034" width="6" style="154" customWidth="1"/>
    <col min="12035" max="12035" width="5.85546875" style="154" customWidth="1"/>
    <col min="12036" max="12036" width="5.42578125" style="154" customWidth="1"/>
    <col min="12037" max="12037" width="6" style="154" customWidth="1"/>
    <col min="12038" max="12038" width="5.7109375" style="154" customWidth="1"/>
    <col min="12039" max="12039" width="5.5703125" style="154" customWidth="1"/>
    <col min="12040" max="12040" width="5.7109375" style="154" customWidth="1"/>
    <col min="12041" max="12041" width="5.28515625" style="154" customWidth="1"/>
    <col min="12042" max="12043" width="5.7109375" style="154" customWidth="1"/>
    <col min="12044" max="12044" width="6.5703125" style="154" customWidth="1"/>
    <col min="12045" max="12045" width="6.28515625" style="154" customWidth="1"/>
    <col min="12046" max="12046" width="5.5703125" style="154" customWidth="1"/>
    <col min="12047" max="12047" width="5.7109375" style="154" customWidth="1"/>
    <col min="12048" max="12055" width="5.85546875" style="154" customWidth="1"/>
    <col min="12056" max="12056" width="6.42578125" style="154" customWidth="1"/>
    <col min="12057" max="12057" width="6.28515625" style="154" customWidth="1"/>
    <col min="12058" max="12058" width="6.42578125" style="154" customWidth="1"/>
    <col min="12059" max="12059" width="6.7109375" style="154" customWidth="1"/>
    <col min="12060" max="12060" width="6.28515625" style="154" customWidth="1"/>
    <col min="12061" max="12062" width="6.7109375" style="154" customWidth="1"/>
    <col min="12063" max="12063" width="6.5703125" style="154" customWidth="1"/>
    <col min="12064" max="12067" width="6.7109375" style="154" customWidth="1"/>
    <col min="12068" max="12068" width="6.5703125" style="154" customWidth="1"/>
    <col min="12069" max="12073" width="6.28515625" style="154" customWidth="1"/>
    <col min="12074" max="12074" width="6.42578125" style="154" customWidth="1"/>
    <col min="12075" max="12090" width="5.85546875" style="154" customWidth="1"/>
    <col min="12091" max="12093" width="4.28515625" style="154" customWidth="1"/>
    <col min="12094" max="12094" width="6" style="154" customWidth="1"/>
    <col min="12095" max="12287" width="9.140625" style="154"/>
    <col min="12288" max="12288" width="4.140625" style="154" customWidth="1"/>
    <col min="12289" max="12289" width="32.7109375" style="154" customWidth="1"/>
    <col min="12290" max="12290" width="6" style="154" customWidth="1"/>
    <col min="12291" max="12291" width="5.85546875" style="154" customWidth="1"/>
    <col min="12292" max="12292" width="5.42578125" style="154" customWidth="1"/>
    <col min="12293" max="12293" width="6" style="154" customWidth="1"/>
    <col min="12294" max="12294" width="5.7109375" style="154" customWidth="1"/>
    <col min="12295" max="12295" width="5.5703125" style="154" customWidth="1"/>
    <col min="12296" max="12296" width="5.7109375" style="154" customWidth="1"/>
    <col min="12297" max="12297" width="5.28515625" style="154" customWidth="1"/>
    <col min="12298" max="12299" width="5.7109375" style="154" customWidth="1"/>
    <col min="12300" max="12300" width="6.5703125" style="154" customWidth="1"/>
    <col min="12301" max="12301" width="6.28515625" style="154" customWidth="1"/>
    <col min="12302" max="12302" width="5.5703125" style="154" customWidth="1"/>
    <col min="12303" max="12303" width="5.7109375" style="154" customWidth="1"/>
    <col min="12304" max="12311" width="5.85546875" style="154" customWidth="1"/>
    <col min="12312" max="12312" width="6.42578125" style="154" customWidth="1"/>
    <col min="12313" max="12313" width="6.28515625" style="154" customWidth="1"/>
    <col min="12314" max="12314" width="6.42578125" style="154" customWidth="1"/>
    <col min="12315" max="12315" width="6.7109375" style="154" customWidth="1"/>
    <col min="12316" max="12316" width="6.28515625" style="154" customWidth="1"/>
    <col min="12317" max="12318" width="6.7109375" style="154" customWidth="1"/>
    <col min="12319" max="12319" width="6.5703125" style="154" customWidth="1"/>
    <col min="12320" max="12323" width="6.7109375" style="154" customWidth="1"/>
    <col min="12324" max="12324" width="6.5703125" style="154" customWidth="1"/>
    <col min="12325" max="12329" width="6.28515625" style="154" customWidth="1"/>
    <col min="12330" max="12330" width="6.42578125" style="154" customWidth="1"/>
    <col min="12331" max="12346" width="5.85546875" style="154" customWidth="1"/>
    <col min="12347" max="12349" width="4.28515625" style="154" customWidth="1"/>
    <col min="12350" max="12350" width="6" style="154" customWidth="1"/>
    <col min="12351" max="12543" width="9.140625" style="154"/>
    <col min="12544" max="12544" width="4.140625" style="154" customWidth="1"/>
    <col min="12545" max="12545" width="32.7109375" style="154" customWidth="1"/>
    <col min="12546" max="12546" width="6" style="154" customWidth="1"/>
    <col min="12547" max="12547" width="5.85546875" style="154" customWidth="1"/>
    <col min="12548" max="12548" width="5.42578125" style="154" customWidth="1"/>
    <col min="12549" max="12549" width="6" style="154" customWidth="1"/>
    <col min="12550" max="12550" width="5.7109375" style="154" customWidth="1"/>
    <col min="12551" max="12551" width="5.5703125" style="154" customWidth="1"/>
    <col min="12552" max="12552" width="5.7109375" style="154" customWidth="1"/>
    <col min="12553" max="12553" width="5.28515625" style="154" customWidth="1"/>
    <col min="12554" max="12555" width="5.7109375" style="154" customWidth="1"/>
    <col min="12556" max="12556" width="6.5703125" style="154" customWidth="1"/>
    <col min="12557" max="12557" width="6.28515625" style="154" customWidth="1"/>
    <col min="12558" max="12558" width="5.5703125" style="154" customWidth="1"/>
    <col min="12559" max="12559" width="5.7109375" style="154" customWidth="1"/>
    <col min="12560" max="12567" width="5.85546875" style="154" customWidth="1"/>
    <col min="12568" max="12568" width="6.42578125" style="154" customWidth="1"/>
    <col min="12569" max="12569" width="6.28515625" style="154" customWidth="1"/>
    <col min="12570" max="12570" width="6.42578125" style="154" customWidth="1"/>
    <col min="12571" max="12571" width="6.7109375" style="154" customWidth="1"/>
    <col min="12572" max="12572" width="6.28515625" style="154" customWidth="1"/>
    <col min="12573" max="12574" width="6.7109375" style="154" customWidth="1"/>
    <col min="12575" max="12575" width="6.5703125" style="154" customWidth="1"/>
    <col min="12576" max="12579" width="6.7109375" style="154" customWidth="1"/>
    <col min="12580" max="12580" width="6.5703125" style="154" customWidth="1"/>
    <col min="12581" max="12585" width="6.28515625" style="154" customWidth="1"/>
    <col min="12586" max="12586" width="6.42578125" style="154" customWidth="1"/>
    <col min="12587" max="12602" width="5.85546875" style="154" customWidth="1"/>
    <col min="12603" max="12605" width="4.28515625" style="154" customWidth="1"/>
    <col min="12606" max="12606" width="6" style="154" customWidth="1"/>
    <col min="12607" max="12799" width="9.140625" style="154"/>
    <col min="12800" max="12800" width="4.140625" style="154" customWidth="1"/>
    <col min="12801" max="12801" width="32.7109375" style="154" customWidth="1"/>
    <col min="12802" max="12802" width="6" style="154" customWidth="1"/>
    <col min="12803" max="12803" width="5.85546875" style="154" customWidth="1"/>
    <col min="12804" max="12804" width="5.42578125" style="154" customWidth="1"/>
    <col min="12805" max="12805" width="6" style="154" customWidth="1"/>
    <col min="12806" max="12806" width="5.7109375" style="154" customWidth="1"/>
    <col min="12807" max="12807" width="5.5703125" style="154" customWidth="1"/>
    <col min="12808" max="12808" width="5.7109375" style="154" customWidth="1"/>
    <col min="12809" max="12809" width="5.28515625" style="154" customWidth="1"/>
    <col min="12810" max="12811" width="5.7109375" style="154" customWidth="1"/>
    <col min="12812" max="12812" width="6.5703125" style="154" customWidth="1"/>
    <col min="12813" max="12813" width="6.28515625" style="154" customWidth="1"/>
    <col min="12814" max="12814" width="5.5703125" style="154" customWidth="1"/>
    <col min="12815" max="12815" width="5.7109375" style="154" customWidth="1"/>
    <col min="12816" max="12823" width="5.85546875" style="154" customWidth="1"/>
    <col min="12824" max="12824" width="6.42578125" style="154" customWidth="1"/>
    <col min="12825" max="12825" width="6.28515625" style="154" customWidth="1"/>
    <col min="12826" max="12826" width="6.42578125" style="154" customWidth="1"/>
    <col min="12827" max="12827" width="6.7109375" style="154" customWidth="1"/>
    <col min="12828" max="12828" width="6.28515625" style="154" customWidth="1"/>
    <col min="12829" max="12830" width="6.7109375" style="154" customWidth="1"/>
    <col min="12831" max="12831" width="6.5703125" style="154" customWidth="1"/>
    <col min="12832" max="12835" width="6.7109375" style="154" customWidth="1"/>
    <col min="12836" max="12836" width="6.5703125" style="154" customWidth="1"/>
    <col min="12837" max="12841" width="6.28515625" style="154" customWidth="1"/>
    <col min="12842" max="12842" width="6.42578125" style="154" customWidth="1"/>
    <col min="12843" max="12858" width="5.85546875" style="154" customWidth="1"/>
    <col min="12859" max="12861" width="4.28515625" style="154" customWidth="1"/>
    <col min="12862" max="12862" width="6" style="154" customWidth="1"/>
    <col min="12863" max="13055" width="9.140625" style="154"/>
    <col min="13056" max="13056" width="4.140625" style="154" customWidth="1"/>
    <col min="13057" max="13057" width="32.7109375" style="154" customWidth="1"/>
    <col min="13058" max="13058" width="6" style="154" customWidth="1"/>
    <col min="13059" max="13059" width="5.85546875" style="154" customWidth="1"/>
    <col min="13060" max="13060" width="5.42578125" style="154" customWidth="1"/>
    <col min="13061" max="13061" width="6" style="154" customWidth="1"/>
    <col min="13062" max="13062" width="5.7109375" style="154" customWidth="1"/>
    <col min="13063" max="13063" width="5.5703125" style="154" customWidth="1"/>
    <col min="13064" max="13064" width="5.7109375" style="154" customWidth="1"/>
    <col min="13065" max="13065" width="5.28515625" style="154" customWidth="1"/>
    <col min="13066" max="13067" width="5.7109375" style="154" customWidth="1"/>
    <col min="13068" max="13068" width="6.5703125" style="154" customWidth="1"/>
    <col min="13069" max="13069" width="6.28515625" style="154" customWidth="1"/>
    <col min="13070" max="13070" width="5.5703125" style="154" customWidth="1"/>
    <col min="13071" max="13071" width="5.7109375" style="154" customWidth="1"/>
    <col min="13072" max="13079" width="5.85546875" style="154" customWidth="1"/>
    <col min="13080" max="13080" width="6.42578125" style="154" customWidth="1"/>
    <col min="13081" max="13081" width="6.28515625" style="154" customWidth="1"/>
    <col min="13082" max="13082" width="6.42578125" style="154" customWidth="1"/>
    <col min="13083" max="13083" width="6.7109375" style="154" customWidth="1"/>
    <col min="13084" max="13084" width="6.28515625" style="154" customWidth="1"/>
    <col min="13085" max="13086" width="6.7109375" style="154" customWidth="1"/>
    <col min="13087" max="13087" width="6.5703125" style="154" customWidth="1"/>
    <col min="13088" max="13091" width="6.7109375" style="154" customWidth="1"/>
    <col min="13092" max="13092" width="6.5703125" style="154" customWidth="1"/>
    <col min="13093" max="13097" width="6.28515625" style="154" customWidth="1"/>
    <col min="13098" max="13098" width="6.42578125" style="154" customWidth="1"/>
    <col min="13099" max="13114" width="5.85546875" style="154" customWidth="1"/>
    <col min="13115" max="13117" width="4.28515625" style="154" customWidth="1"/>
    <col min="13118" max="13118" width="6" style="154" customWidth="1"/>
    <col min="13119" max="13311" width="9.140625" style="154"/>
    <col min="13312" max="13312" width="4.140625" style="154" customWidth="1"/>
    <col min="13313" max="13313" width="32.7109375" style="154" customWidth="1"/>
    <col min="13314" max="13314" width="6" style="154" customWidth="1"/>
    <col min="13315" max="13315" width="5.85546875" style="154" customWidth="1"/>
    <col min="13316" max="13316" width="5.42578125" style="154" customWidth="1"/>
    <col min="13317" max="13317" width="6" style="154" customWidth="1"/>
    <col min="13318" max="13318" width="5.7109375" style="154" customWidth="1"/>
    <col min="13319" max="13319" width="5.5703125" style="154" customWidth="1"/>
    <col min="13320" max="13320" width="5.7109375" style="154" customWidth="1"/>
    <col min="13321" max="13321" width="5.28515625" style="154" customWidth="1"/>
    <col min="13322" max="13323" width="5.7109375" style="154" customWidth="1"/>
    <col min="13324" max="13324" width="6.5703125" style="154" customWidth="1"/>
    <col min="13325" max="13325" width="6.28515625" style="154" customWidth="1"/>
    <col min="13326" max="13326" width="5.5703125" style="154" customWidth="1"/>
    <col min="13327" max="13327" width="5.7109375" style="154" customWidth="1"/>
    <col min="13328" max="13335" width="5.85546875" style="154" customWidth="1"/>
    <col min="13336" max="13336" width="6.42578125" style="154" customWidth="1"/>
    <col min="13337" max="13337" width="6.28515625" style="154" customWidth="1"/>
    <col min="13338" max="13338" width="6.42578125" style="154" customWidth="1"/>
    <col min="13339" max="13339" width="6.7109375" style="154" customWidth="1"/>
    <col min="13340" max="13340" width="6.28515625" style="154" customWidth="1"/>
    <col min="13341" max="13342" width="6.7109375" style="154" customWidth="1"/>
    <col min="13343" max="13343" width="6.5703125" style="154" customWidth="1"/>
    <col min="13344" max="13347" width="6.7109375" style="154" customWidth="1"/>
    <col min="13348" max="13348" width="6.5703125" style="154" customWidth="1"/>
    <col min="13349" max="13353" width="6.28515625" style="154" customWidth="1"/>
    <col min="13354" max="13354" width="6.42578125" style="154" customWidth="1"/>
    <col min="13355" max="13370" width="5.85546875" style="154" customWidth="1"/>
    <col min="13371" max="13373" width="4.28515625" style="154" customWidth="1"/>
    <col min="13374" max="13374" width="6" style="154" customWidth="1"/>
    <col min="13375" max="13567" width="9.140625" style="154"/>
    <col min="13568" max="13568" width="4.140625" style="154" customWidth="1"/>
    <col min="13569" max="13569" width="32.7109375" style="154" customWidth="1"/>
    <col min="13570" max="13570" width="6" style="154" customWidth="1"/>
    <col min="13571" max="13571" width="5.85546875" style="154" customWidth="1"/>
    <col min="13572" max="13572" width="5.42578125" style="154" customWidth="1"/>
    <col min="13573" max="13573" width="6" style="154" customWidth="1"/>
    <col min="13574" max="13574" width="5.7109375" style="154" customWidth="1"/>
    <col min="13575" max="13575" width="5.5703125" style="154" customWidth="1"/>
    <col min="13576" max="13576" width="5.7109375" style="154" customWidth="1"/>
    <col min="13577" max="13577" width="5.28515625" style="154" customWidth="1"/>
    <col min="13578" max="13579" width="5.7109375" style="154" customWidth="1"/>
    <col min="13580" max="13580" width="6.5703125" style="154" customWidth="1"/>
    <col min="13581" max="13581" width="6.28515625" style="154" customWidth="1"/>
    <col min="13582" max="13582" width="5.5703125" style="154" customWidth="1"/>
    <col min="13583" max="13583" width="5.7109375" style="154" customWidth="1"/>
    <col min="13584" max="13591" width="5.85546875" style="154" customWidth="1"/>
    <col min="13592" max="13592" width="6.42578125" style="154" customWidth="1"/>
    <col min="13593" max="13593" width="6.28515625" style="154" customWidth="1"/>
    <col min="13594" max="13594" width="6.42578125" style="154" customWidth="1"/>
    <col min="13595" max="13595" width="6.7109375" style="154" customWidth="1"/>
    <col min="13596" max="13596" width="6.28515625" style="154" customWidth="1"/>
    <col min="13597" max="13598" width="6.7109375" style="154" customWidth="1"/>
    <col min="13599" max="13599" width="6.5703125" style="154" customWidth="1"/>
    <col min="13600" max="13603" width="6.7109375" style="154" customWidth="1"/>
    <col min="13604" max="13604" width="6.5703125" style="154" customWidth="1"/>
    <col min="13605" max="13609" width="6.28515625" style="154" customWidth="1"/>
    <col min="13610" max="13610" width="6.42578125" style="154" customWidth="1"/>
    <col min="13611" max="13626" width="5.85546875" style="154" customWidth="1"/>
    <col min="13627" max="13629" width="4.28515625" style="154" customWidth="1"/>
    <col min="13630" max="13630" width="6" style="154" customWidth="1"/>
    <col min="13631" max="13823" width="9.140625" style="154"/>
    <col min="13824" max="13824" width="4.140625" style="154" customWidth="1"/>
    <col min="13825" max="13825" width="32.7109375" style="154" customWidth="1"/>
    <col min="13826" max="13826" width="6" style="154" customWidth="1"/>
    <col min="13827" max="13827" width="5.85546875" style="154" customWidth="1"/>
    <col min="13828" max="13828" width="5.42578125" style="154" customWidth="1"/>
    <col min="13829" max="13829" width="6" style="154" customWidth="1"/>
    <col min="13830" max="13830" width="5.7109375" style="154" customWidth="1"/>
    <col min="13831" max="13831" width="5.5703125" style="154" customWidth="1"/>
    <col min="13832" max="13832" width="5.7109375" style="154" customWidth="1"/>
    <col min="13833" max="13833" width="5.28515625" style="154" customWidth="1"/>
    <col min="13834" max="13835" width="5.7109375" style="154" customWidth="1"/>
    <col min="13836" max="13836" width="6.5703125" style="154" customWidth="1"/>
    <col min="13837" max="13837" width="6.28515625" style="154" customWidth="1"/>
    <col min="13838" max="13838" width="5.5703125" style="154" customWidth="1"/>
    <col min="13839" max="13839" width="5.7109375" style="154" customWidth="1"/>
    <col min="13840" max="13847" width="5.85546875" style="154" customWidth="1"/>
    <col min="13848" max="13848" width="6.42578125" style="154" customWidth="1"/>
    <col min="13849" max="13849" width="6.28515625" style="154" customWidth="1"/>
    <col min="13850" max="13850" width="6.42578125" style="154" customWidth="1"/>
    <col min="13851" max="13851" width="6.7109375" style="154" customWidth="1"/>
    <col min="13852" max="13852" width="6.28515625" style="154" customWidth="1"/>
    <col min="13853" max="13854" width="6.7109375" style="154" customWidth="1"/>
    <col min="13855" max="13855" width="6.5703125" style="154" customWidth="1"/>
    <col min="13856" max="13859" width="6.7109375" style="154" customWidth="1"/>
    <col min="13860" max="13860" width="6.5703125" style="154" customWidth="1"/>
    <col min="13861" max="13865" width="6.28515625" style="154" customWidth="1"/>
    <col min="13866" max="13866" width="6.42578125" style="154" customWidth="1"/>
    <col min="13867" max="13882" width="5.85546875" style="154" customWidth="1"/>
    <col min="13883" max="13885" width="4.28515625" style="154" customWidth="1"/>
    <col min="13886" max="13886" width="6" style="154" customWidth="1"/>
    <col min="13887" max="14079" width="9.140625" style="154"/>
    <col min="14080" max="14080" width="4.140625" style="154" customWidth="1"/>
    <col min="14081" max="14081" width="32.7109375" style="154" customWidth="1"/>
    <col min="14082" max="14082" width="6" style="154" customWidth="1"/>
    <col min="14083" max="14083" width="5.85546875" style="154" customWidth="1"/>
    <col min="14084" max="14084" width="5.42578125" style="154" customWidth="1"/>
    <col min="14085" max="14085" width="6" style="154" customWidth="1"/>
    <col min="14086" max="14086" width="5.7109375" style="154" customWidth="1"/>
    <col min="14087" max="14087" width="5.5703125" style="154" customWidth="1"/>
    <col min="14088" max="14088" width="5.7109375" style="154" customWidth="1"/>
    <col min="14089" max="14089" width="5.28515625" style="154" customWidth="1"/>
    <col min="14090" max="14091" width="5.7109375" style="154" customWidth="1"/>
    <col min="14092" max="14092" width="6.5703125" style="154" customWidth="1"/>
    <col min="14093" max="14093" width="6.28515625" style="154" customWidth="1"/>
    <col min="14094" max="14094" width="5.5703125" style="154" customWidth="1"/>
    <col min="14095" max="14095" width="5.7109375" style="154" customWidth="1"/>
    <col min="14096" max="14103" width="5.85546875" style="154" customWidth="1"/>
    <col min="14104" max="14104" width="6.42578125" style="154" customWidth="1"/>
    <col min="14105" max="14105" width="6.28515625" style="154" customWidth="1"/>
    <col min="14106" max="14106" width="6.42578125" style="154" customWidth="1"/>
    <col min="14107" max="14107" width="6.7109375" style="154" customWidth="1"/>
    <col min="14108" max="14108" width="6.28515625" style="154" customWidth="1"/>
    <col min="14109" max="14110" width="6.7109375" style="154" customWidth="1"/>
    <col min="14111" max="14111" width="6.5703125" style="154" customWidth="1"/>
    <col min="14112" max="14115" width="6.7109375" style="154" customWidth="1"/>
    <col min="14116" max="14116" width="6.5703125" style="154" customWidth="1"/>
    <col min="14117" max="14121" width="6.28515625" style="154" customWidth="1"/>
    <col min="14122" max="14122" width="6.42578125" style="154" customWidth="1"/>
    <col min="14123" max="14138" width="5.85546875" style="154" customWidth="1"/>
    <col min="14139" max="14141" width="4.28515625" style="154" customWidth="1"/>
    <col min="14142" max="14142" width="6" style="154" customWidth="1"/>
    <col min="14143" max="14335" width="9.140625" style="154"/>
    <col min="14336" max="14336" width="4.140625" style="154" customWidth="1"/>
    <col min="14337" max="14337" width="32.7109375" style="154" customWidth="1"/>
    <col min="14338" max="14338" width="6" style="154" customWidth="1"/>
    <col min="14339" max="14339" width="5.85546875" style="154" customWidth="1"/>
    <col min="14340" max="14340" width="5.42578125" style="154" customWidth="1"/>
    <col min="14341" max="14341" width="6" style="154" customWidth="1"/>
    <col min="14342" max="14342" width="5.7109375" style="154" customWidth="1"/>
    <col min="14343" max="14343" width="5.5703125" style="154" customWidth="1"/>
    <col min="14344" max="14344" width="5.7109375" style="154" customWidth="1"/>
    <col min="14345" max="14345" width="5.28515625" style="154" customWidth="1"/>
    <col min="14346" max="14347" width="5.7109375" style="154" customWidth="1"/>
    <col min="14348" max="14348" width="6.5703125" style="154" customWidth="1"/>
    <col min="14349" max="14349" width="6.28515625" style="154" customWidth="1"/>
    <col min="14350" max="14350" width="5.5703125" style="154" customWidth="1"/>
    <col min="14351" max="14351" width="5.7109375" style="154" customWidth="1"/>
    <col min="14352" max="14359" width="5.85546875" style="154" customWidth="1"/>
    <col min="14360" max="14360" width="6.42578125" style="154" customWidth="1"/>
    <col min="14361" max="14361" width="6.28515625" style="154" customWidth="1"/>
    <col min="14362" max="14362" width="6.42578125" style="154" customWidth="1"/>
    <col min="14363" max="14363" width="6.7109375" style="154" customWidth="1"/>
    <col min="14364" max="14364" width="6.28515625" style="154" customWidth="1"/>
    <col min="14365" max="14366" width="6.7109375" style="154" customWidth="1"/>
    <col min="14367" max="14367" width="6.5703125" style="154" customWidth="1"/>
    <col min="14368" max="14371" width="6.7109375" style="154" customWidth="1"/>
    <col min="14372" max="14372" width="6.5703125" style="154" customWidth="1"/>
    <col min="14373" max="14377" width="6.28515625" style="154" customWidth="1"/>
    <col min="14378" max="14378" width="6.42578125" style="154" customWidth="1"/>
    <col min="14379" max="14394" width="5.85546875" style="154" customWidth="1"/>
    <col min="14395" max="14397" width="4.28515625" style="154" customWidth="1"/>
    <col min="14398" max="14398" width="6" style="154" customWidth="1"/>
    <col min="14399" max="14591" width="9.140625" style="154"/>
    <col min="14592" max="14592" width="4.140625" style="154" customWidth="1"/>
    <col min="14593" max="14593" width="32.7109375" style="154" customWidth="1"/>
    <col min="14594" max="14594" width="6" style="154" customWidth="1"/>
    <col min="14595" max="14595" width="5.85546875" style="154" customWidth="1"/>
    <col min="14596" max="14596" width="5.42578125" style="154" customWidth="1"/>
    <col min="14597" max="14597" width="6" style="154" customWidth="1"/>
    <col min="14598" max="14598" width="5.7109375" style="154" customWidth="1"/>
    <col min="14599" max="14599" width="5.5703125" style="154" customWidth="1"/>
    <col min="14600" max="14600" width="5.7109375" style="154" customWidth="1"/>
    <col min="14601" max="14601" width="5.28515625" style="154" customWidth="1"/>
    <col min="14602" max="14603" width="5.7109375" style="154" customWidth="1"/>
    <col min="14604" max="14604" width="6.5703125" style="154" customWidth="1"/>
    <col min="14605" max="14605" width="6.28515625" style="154" customWidth="1"/>
    <col min="14606" max="14606" width="5.5703125" style="154" customWidth="1"/>
    <col min="14607" max="14607" width="5.7109375" style="154" customWidth="1"/>
    <col min="14608" max="14615" width="5.85546875" style="154" customWidth="1"/>
    <col min="14616" max="14616" width="6.42578125" style="154" customWidth="1"/>
    <col min="14617" max="14617" width="6.28515625" style="154" customWidth="1"/>
    <col min="14618" max="14618" width="6.42578125" style="154" customWidth="1"/>
    <col min="14619" max="14619" width="6.7109375" style="154" customWidth="1"/>
    <col min="14620" max="14620" width="6.28515625" style="154" customWidth="1"/>
    <col min="14621" max="14622" width="6.7109375" style="154" customWidth="1"/>
    <col min="14623" max="14623" width="6.5703125" style="154" customWidth="1"/>
    <col min="14624" max="14627" width="6.7109375" style="154" customWidth="1"/>
    <col min="14628" max="14628" width="6.5703125" style="154" customWidth="1"/>
    <col min="14629" max="14633" width="6.28515625" style="154" customWidth="1"/>
    <col min="14634" max="14634" width="6.42578125" style="154" customWidth="1"/>
    <col min="14635" max="14650" width="5.85546875" style="154" customWidth="1"/>
    <col min="14651" max="14653" width="4.28515625" style="154" customWidth="1"/>
    <col min="14654" max="14654" width="6" style="154" customWidth="1"/>
    <col min="14655" max="14847" width="9.140625" style="154"/>
    <col min="14848" max="14848" width="4.140625" style="154" customWidth="1"/>
    <col min="14849" max="14849" width="32.7109375" style="154" customWidth="1"/>
    <col min="14850" max="14850" width="6" style="154" customWidth="1"/>
    <col min="14851" max="14851" width="5.85546875" style="154" customWidth="1"/>
    <col min="14852" max="14852" width="5.42578125" style="154" customWidth="1"/>
    <col min="14853" max="14853" width="6" style="154" customWidth="1"/>
    <col min="14854" max="14854" width="5.7109375" style="154" customWidth="1"/>
    <col min="14855" max="14855" width="5.5703125" style="154" customWidth="1"/>
    <col min="14856" max="14856" width="5.7109375" style="154" customWidth="1"/>
    <col min="14857" max="14857" width="5.28515625" style="154" customWidth="1"/>
    <col min="14858" max="14859" width="5.7109375" style="154" customWidth="1"/>
    <col min="14860" max="14860" width="6.5703125" style="154" customWidth="1"/>
    <col min="14861" max="14861" width="6.28515625" style="154" customWidth="1"/>
    <col min="14862" max="14862" width="5.5703125" style="154" customWidth="1"/>
    <col min="14863" max="14863" width="5.7109375" style="154" customWidth="1"/>
    <col min="14864" max="14871" width="5.85546875" style="154" customWidth="1"/>
    <col min="14872" max="14872" width="6.42578125" style="154" customWidth="1"/>
    <col min="14873" max="14873" width="6.28515625" style="154" customWidth="1"/>
    <col min="14874" max="14874" width="6.42578125" style="154" customWidth="1"/>
    <col min="14875" max="14875" width="6.7109375" style="154" customWidth="1"/>
    <col min="14876" max="14876" width="6.28515625" style="154" customWidth="1"/>
    <col min="14877" max="14878" width="6.7109375" style="154" customWidth="1"/>
    <col min="14879" max="14879" width="6.5703125" style="154" customWidth="1"/>
    <col min="14880" max="14883" width="6.7109375" style="154" customWidth="1"/>
    <col min="14884" max="14884" width="6.5703125" style="154" customWidth="1"/>
    <col min="14885" max="14889" width="6.28515625" style="154" customWidth="1"/>
    <col min="14890" max="14890" width="6.42578125" style="154" customWidth="1"/>
    <col min="14891" max="14906" width="5.85546875" style="154" customWidth="1"/>
    <col min="14907" max="14909" width="4.28515625" style="154" customWidth="1"/>
    <col min="14910" max="14910" width="6" style="154" customWidth="1"/>
    <col min="14911" max="15103" width="9.140625" style="154"/>
    <col min="15104" max="15104" width="4.140625" style="154" customWidth="1"/>
    <col min="15105" max="15105" width="32.7109375" style="154" customWidth="1"/>
    <col min="15106" max="15106" width="6" style="154" customWidth="1"/>
    <col min="15107" max="15107" width="5.85546875" style="154" customWidth="1"/>
    <col min="15108" max="15108" width="5.42578125" style="154" customWidth="1"/>
    <col min="15109" max="15109" width="6" style="154" customWidth="1"/>
    <col min="15110" max="15110" width="5.7109375" style="154" customWidth="1"/>
    <col min="15111" max="15111" width="5.5703125" style="154" customWidth="1"/>
    <col min="15112" max="15112" width="5.7109375" style="154" customWidth="1"/>
    <col min="15113" max="15113" width="5.28515625" style="154" customWidth="1"/>
    <col min="15114" max="15115" width="5.7109375" style="154" customWidth="1"/>
    <col min="15116" max="15116" width="6.5703125" style="154" customWidth="1"/>
    <col min="15117" max="15117" width="6.28515625" style="154" customWidth="1"/>
    <col min="15118" max="15118" width="5.5703125" style="154" customWidth="1"/>
    <col min="15119" max="15119" width="5.7109375" style="154" customWidth="1"/>
    <col min="15120" max="15127" width="5.85546875" style="154" customWidth="1"/>
    <col min="15128" max="15128" width="6.42578125" style="154" customWidth="1"/>
    <col min="15129" max="15129" width="6.28515625" style="154" customWidth="1"/>
    <col min="15130" max="15130" width="6.42578125" style="154" customWidth="1"/>
    <col min="15131" max="15131" width="6.7109375" style="154" customWidth="1"/>
    <col min="15132" max="15132" width="6.28515625" style="154" customWidth="1"/>
    <col min="15133" max="15134" width="6.7109375" style="154" customWidth="1"/>
    <col min="15135" max="15135" width="6.5703125" style="154" customWidth="1"/>
    <col min="15136" max="15139" width="6.7109375" style="154" customWidth="1"/>
    <col min="15140" max="15140" width="6.5703125" style="154" customWidth="1"/>
    <col min="15141" max="15145" width="6.28515625" style="154" customWidth="1"/>
    <col min="15146" max="15146" width="6.42578125" style="154" customWidth="1"/>
    <col min="15147" max="15162" width="5.85546875" style="154" customWidth="1"/>
    <col min="15163" max="15165" width="4.28515625" style="154" customWidth="1"/>
    <col min="15166" max="15166" width="6" style="154" customWidth="1"/>
    <col min="15167" max="15359" width="9.140625" style="154"/>
    <col min="15360" max="15360" width="4.140625" style="154" customWidth="1"/>
    <col min="15361" max="15361" width="32.7109375" style="154" customWidth="1"/>
    <col min="15362" max="15362" width="6" style="154" customWidth="1"/>
    <col min="15363" max="15363" width="5.85546875" style="154" customWidth="1"/>
    <col min="15364" max="15364" width="5.42578125" style="154" customWidth="1"/>
    <col min="15365" max="15365" width="6" style="154" customWidth="1"/>
    <col min="15366" max="15366" width="5.7109375" style="154" customWidth="1"/>
    <col min="15367" max="15367" width="5.5703125" style="154" customWidth="1"/>
    <col min="15368" max="15368" width="5.7109375" style="154" customWidth="1"/>
    <col min="15369" max="15369" width="5.28515625" style="154" customWidth="1"/>
    <col min="15370" max="15371" width="5.7109375" style="154" customWidth="1"/>
    <col min="15372" max="15372" width="6.5703125" style="154" customWidth="1"/>
    <col min="15373" max="15373" width="6.28515625" style="154" customWidth="1"/>
    <col min="15374" max="15374" width="5.5703125" style="154" customWidth="1"/>
    <col min="15375" max="15375" width="5.7109375" style="154" customWidth="1"/>
    <col min="15376" max="15383" width="5.85546875" style="154" customWidth="1"/>
    <col min="15384" max="15384" width="6.42578125" style="154" customWidth="1"/>
    <col min="15385" max="15385" width="6.28515625" style="154" customWidth="1"/>
    <col min="15386" max="15386" width="6.42578125" style="154" customWidth="1"/>
    <col min="15387" max="15387" width="6.7109375" style="154" customWidth="1"/>
    <col min="15388" max="15388" width="6.28515625" style="154" customWidth="1"/>
    <col min="15389" max="15390" width="6.7109375" style="154" customWidth="1"/>
    <col min="15391" max="15391" width="6.5703125" style="154" customWidth="1"/>
    <col min="15392" max="15395" width="6.7109375" style="154" customWidth="1"/>
    <col min="15396" max="15396" width="6.5703125" style="154" customWidth="1"/>
    <col min="15397" max="15401" width="6.28515625" style="154" customWidth="1"/>
    <col min="15402" max="15402" width="6.42578125" style="154" customWidth="1"/>
    <col min="15403" max="15418" width="5.85546875" style="154" customWidth="1"/>
    <col min="15419" max="15421" width="4.28515625" style="154" customWidth="1"/>
    <col min="15422" max="15422" width="6" style="154" customWidth="1"/>
    <col min="15423" max="15615" width="9.140625" style="154"/>
    <col min="15616" max="15616" width="4.140625" style="154" customWidth="1"/>
    <col min="15617" max="15617" width="32.7109375" style="154" customWidth="1"/>
    <col min="15618" max="15618" width="6" style="154" customWidth="1"/>
    <col min="15619" max="15619" width="5.85546875" style="154" customWidth="1"/>
    <col min="15620" max="15620" width="5.42578125" style="154" customWidth="1"/>
    <col min="15621" max="15621" width="6" style="154" customWidth="1"/>
    <col min="15622" max="15622" width="5.7109375" style="154" customWidth="1"/>
    <col min="15623" max="15623" width="5.5703125" style="154" customWidth="1"/>
    <col min="15624" max="15624" width="5.7109375" style="154" customWidth="1"/>
    <col min="15625" max="15625" width="5.28515625" style="154" customWidth="1"/>
    <col min="15626" max="15627" width="5.7109375" style="154" customWidth="1"/>
    <col min="15628" max="15628" width="6.5703125" style="154" customWidth="1"/>
    <col min="15629" max="15629" width="6.28515625" style="154" customWidth="1"/>
    <col min="15630" max="15630" width="5.5703125" style="154" customWidth="1"/>
    <col min="15631" max="15631" width="5.7109375" style="154" customWidth="1"/>
    <col min="15632" max="15639" width="5.85546875" style="154" customWidth="1"/>
    <col min="15640" max="15640" width="6.42578125" style="154" customWidth="1"/>
    <col min="15641" max="15641" width="6.28515625" style="154" customWidth="1"/>
    <col min="15642" max="15642" width="6.42578125" style="154" customWidth="1"/>
    <col min="15643" max="15643" width="6.7109375" style="154" customWidth="1"/>
    <col min="15644" max="15644" width="6.28515625" style="154" customWidth="1"/>
    <col min="15645" max="15646" width="6.7109375" style="154" customWidth="1"/>
    <col min="15647" max="15647" width="6.5703125" style="154" customWidth="1"/>
    <col min="15648" max="15651" width="6.7109375" style="154" customWidth="1"/>
    <col min="15652" max="15652" width="6.5703125" style="154" customWidth="1"/>
    <col min="15653" max="15657" width="6.28515625" style="154" customWidth="1"/>
    <col min="15658" max="15658" width="6.42578125" style="154" customWidth="1"/>
    <col min="15659" max="15674" width="5.85546875" style="154" customWidth="1"/>
    <col min="15675" max="15677" width="4.28515625" style="154" customWidth="1"/>
    <col min="15678" max="15678" width="6" style="154" customWidth="1"/>
    <col min="15679" max="15871" width="9.140625" style="154"/>
    <col min="15872" max="15872" width="4.140625" style="154" customWidth="1"/>
    <col min="15873" max="15873" width="32.7109375" style="154" customWidth="1"/>
    <col min="15874" max="15874" width="6" style="154" customWidth="1"/>
    <col min="15875" max="15875" width="5.85546875" style="154" customWidth="1"/>
    <col min="15876" max="15876" width="5.42578125" style="154" customWidth="1"/>
    <col min="15877" max="15877" width="6" style="154" customWidth="1"/>
    <col min="15878" max="15878" width="5.7109375" style="154" customWidth="1"/>
    <col min="15879" max="15879" width="5.5703125" style="154" customWidth="1"/>
    <col min="15880" max="15880" width="5.7109375" style="154" customWidth="1"/>
    <col min="15881" max="15881" width="5.28515625" style="154" customWidth="1"/>
    <col min="15882" max="15883" width="5.7109375" style="154" customWidth="1"/>
    <col min="15884" max="15884" width="6.5703125" style="154" customWidth="1"/>
    <col min="15885" max="15885" width="6.28515625" style="154" customWidth="1"/>
    <col min="15886" max="15886" width="5.5703125" style="154" customWidth="1"/>
    <col min="15887" max="15887" width="5.7109375" style="154" customWidth="1"/>
    <col min="15888" max="15895" width="5.85546875" style="154" customWidth="1"/>
    <col min="15896" max="15896" width="6.42578125" style="154" customWidth="1"/>
    <col min="15897" max="15897" width="6.28515625" style="154" customWidth="1"/>
    <col min="15898" max="15898" width="6.42578125" style="154" customWidth="1"/>
    <col min="15899" max="15899" width="6.7109375" style="154" customWidth="1"/>
    <col min="15900" max="15900" width="6.28515625" style="154" customWidth="1"/>
    <col min="15901" max="15902" width="6.7109375" style="154" customWidth="1"/>
    <col min="15903" max="15903" width="6.5703125" style="154" customWidth="1"/>
    <col min="15904" max="15907" width="6.7109375" style="154" customWidth="1"/>
    <col min="15908" max="15908" width="6.5703125" style="154" customWidth="1"/>
    <col min="15909" max="15913" width="6.28515625" style="154" customWidth="1"/>
    <col min="15914" max="15914" width="6.42578125" style="154" customWidth="1"/>
    <col min="15915" max="15930" width="5.85546875" style="154" customWidth="1"/>
    <col min="15931" max="15933" width="4.28515625" style="154" customWidth="1"/>
    <col min="15934" max="15934" width="6" style="154" customWidth="1"/>
    <col min="15935" max="16127" width="9.140625" style="154"/>
    <col min="16128" max="16128" width="4.140625" style="154" customWidth="1"/>
    <col min="16129" max="16129" width="32.7109375" style="154" customWidth="1"/>
    <col min="16130" max="16130" width="6" style="154" customWidth="1"/>
    <col min="16131" max="16131" width="5.85546875" style="154" customWidth="1"/>
    <col min="16132" max="16132" width="5.42578125" style="154" customWidth="1"/>
    <col min="16133" max="16133" width="6" style="154" customWidth="1"/>
    <col min="16134" max="16134" width="5.7109375" style="154" customWidth="1"/>
    <col min="16135" max="16135" width="5.5703125" style="154" customWidth="1"/>
    <col min="16136" max="16136" width="5.7109375" style="154" customWidth="1"/>
    <col min="16137" max="16137" width="5.28515625" style="154" customWidth="1"/>
    <col min="16138" max="16139" width="5.7109375" style="154" customWidth="1"/>
    <col min="16140" max="16140" width="6.5703125" style="154" customWidth="1"/>
    <col min="16141" max="16141" width="6.28515625" style="154" customWidth="1"/>
    <col min="16142" max="16142" width="5.5703125" style="154" customWidth="1"/>
    <col min="16143" max="16143" width="5.7109375" style="154" customWidth="1"/>
    <col min="16144" max="16151" width="5.85546875" style="154" customWidth="1"/>
    <col min="16152" max="16152" width="6.42578125" style="154" customWidth="1"/>
    <col min="16153" max="16153" width="6.28515625" style="154" customWidth="1"/>
    <col min="16154" max="16154" width="6.42578125" style="154" customWidth="1"/>
    <col min="16155" max="16155" width="6.7109375" style="154" customWidth="1"/>
    <col min="16156" max="16156" width="6.28515625" style="154" customWidth="1"/>
    <col min="16157" max="16158" width="6.7109375" style="154" customWidth="1"/>
    <col min="16159" max="16159" width="6.5703125" style="154" customWidth="1"/>
    <col min="16160" max="16163" width="6.7109375" style="154" customWidth="1"/>
    <col min="16164" max="16164" width="6.5703125" style="154" customWidth="1"/>
    <col min="16165" max="16169" width="6.28515625" style="154" customWidth="1"/>
    <col min="16170" max="16170" width="6.42578125" style="154" customWidth="1"/>
    <col min="16171" max="16186" width="5.85546875" style="154" customWidth="1"/>
    <col min="16187" max="16189" width="4.28515625" style="154" customWidth="1"/>
    <col min="16190" max="16190" width="6" style="154" customWidth="1"/>
    <col min="16191" max="16384" width="9.140625" style="154"/>
  </cols>
  <sheetData>
    <row r="1" spans="1:74" x14ac:dyDescent="0.2">
      <c r="A1" s="274" t="s">
        <v>125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</row>
    <row r="2" spans="1:74" ht="13.5" thickBot="1" x14ac:dyDescent="0.25">
      <c r="A2" s="155" t="s">
        <v>34</v>
      </c>
      <c r="B2" s="156"/>
    </row>
    <row r="3" spans="1:74" s="159" customFormat="1" ht="50.45" customHeight="1" x14ac:dyDescent="0.15">
      <c r="A3" s="157"/>
      <c r="B3" s="158" t="s">
        <v>12</v>
      </c>
      <c r="C3" s="158" t="s">
        <v>126</v>
      </c>
      <c r="D3" s="158" t="s">
        <v>127</v>
      </c>
      <c r="E3" s="158" t="s">
        <v>128</v>
      </c>
      <c r="F3" s="158" t="s">
        <v>129</v>
      </c>
      <c r="G3" s="158" t="s">
        <v>130</v>
      </c>
      <c r="H3" s="158" t="s">
        <v>131</v>
      </c>
      <c r="I3" s="158" t="s">
        <v>132</v>
      </c>
      <c r="J3" s="158" t="s">
        <v>133</v>
      </c>
      <c r="K3" s="158" t="s">
        <v>134</v>
      </c>
      <c r="L3" s="158" t="s">
        <v>135</v>
      </c>
      <c r="M3" s="158" t="s">
        <v>136</v>
      </c>
      <c r="N3" s="158" t="s">
        <v>137</v>
      </c>
      <c r="O3" s="158" t="s">
        <v>138</v>
      </c>
      <c r="P3" s="158" t="s">
        <v>139</v>
      </c>
      <c r="Q3" s="158" t="s">
        <v>140</v>
      </c>
      <c r="R3" s="158" t="s">
        <v>141</v>
      </c>
      <c r="S3" s="158" t="s">
        <v>142</v>
      </c>
      <c r="T3" s="158" t="s">
        <v>143</v>
      </c>
      <c r="U3" s="158" t="s">
        <v>144</v>
      </c>
      <c r="V3" s="158" t="s">
        <v>145</v>
      </c>
      <c r="W3" s="157" t="s">
        <v>146</v>
      </c>
      <c r="X3" s="157" t="s">
        <v>147</v>
      </c>
      <c r="Y3" s="157" t="s">
        <v>148</v>
      </c>
      <c r="Z3" s="157" t="s">
        <v>149</v>
      </c>
      <c r="AA3" s="157" t="s">
        <v>150</v>
      </c>
      <c r="AB3" s="157" t="s">
        <v>151</v>
      </c>
      <c r="AC3" s="157" t="s">
        <v>152</v>
      </c>
      <c r="AD3" s="157" t="s">
        <v>153</v>
      </c>
      <c r="AE3" s="157" t="s">
        <v>154</v>
      </c>
      <c r="AF3" s="157" t="s">
        <v>155</v>
      </c>
      <c r="AG3" s="157" t="s">
        <v>156</v>
      </c>
      <c r="AH3" s="157" t="s">
        <v>157</v>
      </c>
      <c r="AI3" s="157" t="s">
        <v>158</v>
      </c>
      <c r="AJ3" s="157" t="s">
        <v>159</v>
      </c>
      <c r="AK3" s="157" t="s">
        <v>160</v>
      </c>
      <c r="AL3" s="157" t="s">
        <v>161</v>
      </c>
      <c r="AM3" s="157" t="s">
        <v>162</v>
      </c>
      <c r="AN3" s="157" t="s">
        <v>163</v>
      </c>
      <c r="AO3" s="157" t="s">
        <v>164</v>
      </c>
      <c r="AP3" s="157" t="s">
        <v>165</v>
      </c>
      <c r="AQ3" s="157" t="s">
        <v>166</v>
      </c>
      <c r="AR3" s="157" t="s">
        <v>167</v>
      </c>
      <c r="AS3" s="157" t="s">
        <v>168</v>
      </c>
      <c r="AT3" s="157" t="s">
        <v>169</v>
      </c>
      <c r="AU3" s="157" t="s">
        <v>170</v>
      </c>
      <c r="AV3" s="157" t="s">
        <v>171</v>
      </c>
      <c r="AW3" s="157" t="s">
        <v>172</v>
      </c>
      <c r="AX3" s="157" t="s">
        <v>173</v>
      </c>
      <c r="AY3" s="157" t="s">
        <v>174</v>
      </c>
      <c r="AZ3" s="157" t="s">
        <v>175</v>
      </c>
      <c r="BA3" s="157" t="s">
        <v>176</v>
      </c>
      <c r="BB3" s="157" t="s">
        <v>177</v>
      </c>
      <c r="BC3" s="157" t="s">
        <v>178</v>
      </c>
      <c r="BD3" s="157" t="s">
        <v>179</v>
      </c>
      <c r="BE3" s="157" t="s">
        <v>180</v>
      </c>
      <c r="BF3" s="157" t="s">
        <v>181</v>
      </c>
      <c r="BG3" s="275" t="s">
        <v>182</v>
      </c>
      <c r="BH3" s="275"/>
      <c r="BI3" s="275"/>
      <c r="BJ3" s="275"/>
      <c r="BK3" s="282" t="s">
        <v>217</v>
      </c>
      <c r="BL3" s="284" t="s">
        <v>218</v>
      </c>
      <c r="BM3" s="284" t="s">
        <v>219</v>
      </c>
      <c r="BN3" s="284" t="s">
        <v>220</v>
      </c>
      <c r="BO3" s="284" t="s">
        <v>221</v>
      </c>
      <c r="BP3" s="284" t="s">
        <v>222</v>
      </c>
      <c r="BQ3" s="284" t="s">
        <v>223</v>
      </c>
      <c r="BR3" s="284" t="s">
        <v>224</v>
      </c>
      <c r="BS3" s="284" t="s">
        <v>225</v>
      </c>
      <c r="BT3" s="286" t="s">
        <v>185</v>
      </c>
      <c r="BU3" s="286" t="s">
        <v>186</v>
      </c>
      <c r="BV3" s="288" t="s">
        <v>187</v>
      </c>
    </row>
    <row r="4" spans="1:74" s="187" customFormat="1" ht="12.75" customHeight="1" x14ac:dyDescent="0.2">
      <c r="A4" s="160" t="s">
        <v>183</v>
      </c>
      <c r="B4" s="273" t="s">
        <v>184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54" t="s">
        <v>185</v>
      </c>
      <c r="BH4" s="254" t="s">
        <v>186</v>
      </c>
      <c r="BI4" s="254" t="s">
        <v>187</v>
      </c>
      <c r="BJ4" s="254" t="s">
        <v>188</v>
      </c>
      <c r="BK4" s="283"/>
      <c r="BL4" s="285"/>
      <c r="BM4" s="285"/>
      <c r="BN4" s="285"/>
      <c r="BO4" s="285"/>
      <c r="BP4" s="285"/>
      <c r="BQ4" s="285"/>
      <c r="BR4" s="285"/>
      <c r="BS4" s="285"/>
      <c r="BT4" s="287"/>
      <c r="BU4" s="287"/>
      <c r="BV4" s="289"/>
    </row>
    <row r="5" spans="1:74" x14ac:dyDescent="0.2">
      <c r="A5" s="162" t="s">
        <v>10</v>
      </c>
      <c r="B5" s="163" t="s">
        <v>99</v>
      </c>
      <c r="C5" s="164"/>
      <c r="D5" s="164"/>
      <c r="E5" s="164"/>
      <c r="F5" s="164">
        <v>1</v>
      </c>
      <c r="G5" s="164"/>
      <c r="H5" s="164"/>
      <c r="I5" s="164"/>
      <c r="J5" s="164"/>
      <c r="K5" s="164">
        <v>1</v>
      </c>
      <c r="L5" s="164"/>
      <c r="M5" s="164"/>
      <c r="N5" s="164"/>
      <c r="O5" s="164"/>
      <c r="P5" s="164"/>
      <c r="Q5" s="164"/>
      <c r="R5" s="164"/>
      <c r="S5" s="164"/>
      <c r="T5" s="164">
        <v>1</v>
      </c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  <c r="AU5" s="164">
        <v>1</v>
      </c>
      <c r="AV5" s="164"/>
      <c r="AW5" s="164"/>
      <c r="AX5" s="164"/>
      <c r="AY5" s="164"/>
      <c r="AZ5" s="164">
        <v>1</v>
      </c>
      <c r="BA5" s="164">
        <v>1</v>
      </c>
      <c r="BB5" s="164"/>
      <c r="BC5" s="164"/>
      <c r="BD5" s="164"/>
      <c r="BE5" s="164"/>
      <c r="BF5" s="164"/>
      <c r="BG5" s="255">
        <f>SUM(C5:V5)</f>
        <v>3</v>
      </c>
      <c r="BH5" s="255">
        <f>SUM(W5:AU5)</f>
        <v>1</v>
      </c>
      <c r="BI5" s="255">
        <f>SUM(AV5:BF5)</f>
        <v>2</v>
      </c>
      <c r="BJ5" s="255">
        <f t="shared" ref="BJ5:BJ30" si="0">SUM(C5:BF5)</f>
        <v>6</v>
      </c>
      <c r="BK5" s="233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5"/>
    </row>
    <row r="6" spans="1:74" x14ac:dyDescent="0.2">
      <c r="A6" s="162" t="s">
        <v>9</v>
      </c>
      <c r="B6" s="165" t="s">
        <v>50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>
        <v>1</v>
      </c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>
        <v>1</v>
      </c>
      <c r="AR6" s="164">
        <v>1</v>
      </c>
      <c r="AS6" s="164">
        <v>1</v>
      </c>
      <c r="AT6" s="164"/>
      <c r="AU6" s="164"/>
      <c r="AV6" s="166"/>
      <c r="AW6" s="164"/>
      <c r="AX6" s="164">
        <v>1</v>
      </c>
      <c r="AY6" s="164"/>
      <c r="AZ6" s="164"/>
      <c r="BA6" s="164"/>
      <c r="BB6" s="164">
        <v>1</v>
      </c>
      <c r="BC6" s="164"/>
      <c r="BD6" s="164"/>
      <c r="BE6" s="164">
        <v>1</v>
      </c>
      <c r="BF6" s="164"/>
      <c r="BG6" s="255">
        <f t="shared" ref="BG6:BG30" si="1">SUM(C6:V6)</f>
        <v>1</v>
      </c>
      <c r="BH6" s="255">
        <f t="shared" ref="BH6:BH8" si="2">SUM(W6:AU6)</f>
        <v>3</v>
      </c>
      <c r="BI6" s="255">
        <f>SUM(AV6:BF6)</f>
        <v>3</v>
      </c>
      <c r="BJ6" s="255">
        <f t="shared" si="0"/>
        <v>7</v>
      </c>
      <c r="BK6" s="240"/>
      <c r="BL6" s="241"/>
      <c r="BM6" s="241"/>
      <c r="BN6" s="241"/>
      <c r="BO6" s="241"/>
      <c r="BP6" s="241"/>
      <c r="BQ6" s="241"/>
      <c r="BR6" s="241"/>
      <c r="BS6" s="241"/>
      <c r="BT6" s="252"/>
      <c r="BU6" s="252"/>
      <c r="BV6" s="253"/>
    </row>
    <row r="7" spans="1:74" x14ac:dyDescent="0.2">
      <c r="A7" s="162" t="s">
        <v>8</v>
      </c>
      <c r="B7" s="165" t="s">
        <v>69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>
        <v>1</v>
      </c>
      <c r="N7" s="164"/>
      <c r="O7" s="164"/>
      <c r="P7" s="164"/>
      <c r="Q7" s="164"/>
      <c r="R7" s="164"/>
      <c r="S7" s="164"/>
      <c r="T7" s="164"/>
      <c r="U7" s="164"/>
      <c r="V7" s="164"/>
      <c r="W7" s="164">
        <v>1</v>
      </c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6"/>
      <c r="AW7" s="164"/>
      <c r="AX7" s="164"/>
      <c r="AY7" s="164"/>
      <c r="AZ7" s="164"/>
      <c r="BA7" s="164"/>
      <c r="BB7" s="164"/>
      <c r="BC7" s="164"/>
      <c r="BD7" s="164">
        <v>1</v>
      </c>
      <c r="BE7" s="164"/>
      <c r="BF7" s="164"/>
      <c r="BG7" s="255">
        <f t="shared" si="1"/>
        <v>1</v>
      </c>
      <c r="BH7" s="255">
        <f t="shared" si="2"/>
        <v>1</v>
      </c>
      <c r="BI7" s="255">
        <f>SUM(AV7:BF7)</f>
        <v>1</v>
      </c>
      <c r="BJ7" s="255">
        <f t="shared" si="0"/>
        <v>3</v>
      </c>
      <c r="BK7" s="250">
        <v>1</v>
      </c>
      <c r="BL7" s="251">
        <v>1</v>
      </c>
      <c r="BM7" s="251">
        <v>1</v>
      </c>
      <c r="BN7" s="251">
        <v>1</v>
      </c>
      <c r="BO7" s="251"/>
      <c r="BP7" s="251"/>
      <c r="BQ7" s="251"/>
      <c r="BR7" s="251">
        <v>1</v>
      </c>
      <c r="BS7" s="251">
        <v>1</v>
      </c>
      <c r="BT7" s="236">
        <f>SUM(BK7:BL7)</f>
        <v>2</v>
      </c>
      <c r="BU7" s="236">
        <f>SUM(BM7:BP7)</f>
        <v>2</v>
      </c>
      <c r="BV7" s="237">
        <f>SUM(BQ7:BS7)</f>
        <v>2</v>
      </c>
    </row>
    <row r="8" spans="1:74" x14ac:dyDescent="0.2">
      <c r="A8" s="162" t="s">
        <v>7</v>
      </c>
      <c r="B8" s="165" t="s">
        <v>80</v>
      </c>
      <c r="C8" s="164"/>
      <c r="D8" s="164"/>
      <c r="E8" s="164"/>
      <c r="F8" s="164">
        <v>1</v>
      </c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>
        <v>1</v>
      </c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>
        <v>1</v>
      </c>
      <c r="AR8" s="164">
        <v>1</v>
      </c>
      <c r="AS8" s="164"/>
      <c r="AT8" s="164">
        <v>1</v>
      </c>
      <c r="AU8" s="164"/>
      <c r="AV8" s="166"/>
      <c r="AW8" s="164">
        <v>1</v>
      </c>
      <c r="AX8" s="164">
        <v>1</v>
      </c>
      <c r="AY8" s="164"/>
      <c r="AZ8" s="164"/>
      <c r="BA8" s="164"/>
      <c r="BB8" s="164">
        <v>1</v>
      </c>
      <c r="BC8" s="164"/>
      <c r="BD8" s="164"/>
      <c r="BE8" s="164"/>
      <c r="BF8" s="164"/>
      <c r="BG8" s="255">
        <f t="shared" si="1"/>
        <v>1</v>
      </c>
      <c r="BH8" s="255">
        <f t="shared" si="2"/>
        <v>4</v>
      </c>
      <c r="BI8" s="255">
        <f>SUM(AV8:BF8)</f>
        <v>3</v>
      </c>
      <c r="BJ8" s="255">
        <f t="shared" si="0"/>
        <v>8</v>
      </c>
      <c r="BK8" s="250">
        <v>1</v>
      </c>
      <c r="BL8" s="251">
        <v>1</v>
      </c>
      <c r="BM8" s="251">
        <v>3</v>
      </c>
      <c r="BN8" s="251"/>
      <c r="BO8" s="251">
        <v>1</v>
      </c>
      <c r="BP8" s="251">
        <v>1</v>
      </c>
      <c r="BQ8" s="251">
        <v>1</v>
      </c>
      <c r="BR8" s="251">
        <v>3</v>
      </c>
      <c r="BS8" s="251">
        <v>2</v>
      </c>
      <c r="BT8" s="236">
        <f>SUM(BK8:BL8)</f>
        <v>2</v>
      </c>
      <c r="BU8" s="236">
        <f>SUM(BM8:BP8)</f>
        <v>5</v>
      </c>
      <c r="BV8" s="237">
        <f>SUM(BQ8:BS8)</f>
        <v>6</v>
      </c>
    </row>
    <row r="9" spans="1:74" s="187" customFormat="1" ht="12.75" customHeight="1" x14ac:dyDescent="0.2">
      <c r="A9" s="167" t="s">
        <v>17</v>
      </c>
      <c r="B9" s="276" t="s">
        <v>189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8"/>
      <c r="BK9" s="238"/>
      <c r="BL9" s="239"/>
      <c r="BM9" s="239"/>
      <c r="BN9" s="239"/>
      <c r="BO9" s="239"/>
      <c r="BP9" s="239"/>
      <c r="BQ9" s="239"/>
      <c r="BR9" s="239"/>
      <c r="BS9" s="239"/>
      <c r="BT9" s="252"/>
      <c r="BU9" s="252"/>
      <c r="BV9" s="253"/>
    </row>
    <row r="10" spans="1:74" x14ac:dyDescent="0.2">
      <c r="A10" s="162" t="s">
        <v>10</v>
      </c>
      <c r="B10" s="168" t="s">
        <v>102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>
        <v>1</v>
      </c>
      <c r="M10" s="164"/>
      <c r="N10" s="164"/>
      <c r="O10" s="164"/>
      <c r="P10" s="164">
        <v>1</v>
      </c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>
        <v>1</v>
      </c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>
        <v>1</v>
      </c>
      <c r="BC10" s="164"/>
      <c r="BD10" s="164"/>
      <c r="BE10" s="164"/>
      <c r="BF10" s="164"/>
      <c r="BG10" s="255">
        <f>SUM(C10:V10)</f>
        <v>2</v>
      </c>
      <c r="BH10" s="255">
        <f t="shared" ref="BH10:BH11" si="3">SUM(W10:AU10)</f>
        <v>1</v>
      </c>
      <c r="BI10" s="255">
        <f t="shared" ref="BI10:BI23" si="4">SUM(AV10:BF10)</f>
        <v>1</v>
      </c>
      <c r="BJ10" s="255">
        <f t="shared" ref="BJ10:BJ20" si="5">SUM(C10:BF10)</f>
        <v>4</v>
      </c>
      <c r="BK10" s="242"/>
      <c r="BL10" s="243"/>
      <c r="BM10" s="243"/>
      <c r="BN10" s="243"/>
      <c r="BO10" s="243"/>
      <c r="BP10" s="243"/>
      <c r="BQ10" s="243"/>
      <c r="BR10" s="243"/>
      <c r="BS10" s="243"/>
      <c r="BT10" s="246"/>
      <c r="BU10" s="246"/>
      <c r="BV10" s="247"/>
    </row>
    <row r="11" spans="1:74" ht="13.5" thickBot="1" x14ac:dyDescent="0.25">
      <c r="A11" s="162" t="s">
        <v>9</v>
      </c>
      <c r="B11" s="168" t="s">
        <v>75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>
        <v>1</v>
      </c>
      <c r="O11" s="164">
        <v>1</v>
      </c>
      <c r="P11" s="164"/>
      <c r="Q11" s="164"/>
      <c r="R11" s="164"/>
      <c r="S11" s="164"/>
      <c r="T11" s="164">
        <v>1</v>
      </c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>
        <v>1</v>
      </c>
      <c r="AK11" s="164"/>
      <c r="AL11" s="164"/>
      <c r="AM11" s="164"/>
      <c r="AN11" s="164"/>
      <c r="AO11" s="164"/>
      <c r="AP11" s="164"/>
      <c r="AQ11" s="164"/>
      <c r="AR11" s="164"/>
      <c r="AS11" s="164"/>
      <c r="AT11" s="164">
        <v>1</v>
      </c>
      <c r="AU11" s="164"/>
      <c r="AV11" s="164"/>
      <c r="AW11" s="164"/>
      <c r="AX11" s="164">
        <v>1</v>
      </c>
      <c r="AY11" s="164"/>
      <c r="AZ11" s="164"/>
      <c r="BA11" s="164"/>
      <c r="BB11" s="164"/>
      <c r="BC11" s="164"/>
      <c r="BD11" s="164"/>
      <c r="BE11" s="164"/>
      <c r="BF11" s="164"/>
      <c r="BG11" s="255">
        <f t="shared" ref="BG11:BG20" si="6">SUM(C11:V11)</f>
        <v>3</v>
      </c>
      <c r="BH11" s="255">
        <f t="shared" si="3"/>
        <v>2</v>
      </c>
      <c r="BI11" s="255">
        <f t="shared" si="4"/>
        <v>1</v>
      </c>
      <c r="BJ11" s="255">
        <f t="shared" si="5"/>
        <v>6</v>
      </c>
      <c r="BK11" s="244"/>
      <c r="BL11" s="245"/>
      <c r="BM11" s="245"/>
      <c r="BN11" s="245"/>
      <c r="BO11" s="245"/>
      <c r="BP11" s="245"/>
      <c r="BQ11" s="245"/>
      <c r="BR11" s="245"/>
      <c r="BS11" s="245"/>
      <c r="BT11" s="248"/>
      <c r="BU11" s="248"/>
      <c r="BV11" s="249"/>
    </row>
    <row r="12" spans="1:74" x14ac:dyDescent="0.2">
      <c r="A12" s="162" t="s">
        <v>8</v>
      </c>
      <c r="B12" s="168" t="s">
        <v>101</v>
      </c>
      <c r="C12" s="164"/>
      <c r="D12" s="164"/>
      <c r="E12" s="164"/>
      <c r="F12" s="164">
        <v>1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>
        <v>1</v>
      </c>
      <c r="AV12" s="166"/>
      <c r="AW12" s="164"/>
      <c r="AX12" s="164"/>
      <c r="AY12" s="164"/>
      <c r="AZ12" s="164">
        <v>1</v>
      </c>
      <c r="BA12" s="164"/>
      <c r="BB12" s="164"/>
      <c r="BC12" s="164"/>
      <c r="BD12" s="164"/>
      <c r="BE12" s="164"/>
      <c r="BF12" s="164"/>
      <c r="BG12" s="255">
        <f t="shared" si="6"/>
        <v>1</v>
      </c>
      <c r="BH12" s="255">
        <f>SUM(W12:AU12)</f>
        <v>1</v>
      </c>
      <c r="BI12" s="255">
        <f t="shared" si="4"/>
        <v>1</v>
      </c>
      <c r="BJ12" s="255">
        <f t="shared" si="5"/>
        <v>3</v>
      </c>
    </row>
    <row r="13" spans="1:74" ht="16.5" x14ac:dyDescent="0.2">
      <c r="A13" s="162" t="s">
        <v>7</v>
      </c>
      <c r="B13" s="168" t="s">
        <v>92</v>
      </c>
      <c r="C13" s="164"/>
      <c r="D13" s="164">
        <v>2</v>
      </c>
      <c r="E13" s="164">
        <v>2</v>
      </c>
      <c r="F13" s="164"/>
      <c r="G13" s="164"/>
      <c r="H13" s="164"/>
      <c r="I13" s="164">
        <v>2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>
        <v>2</v>
      </c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6"/>
      <c r="AW13" s="164">
        <v>2</v>
      </c>
      <c r="AX13" s="164"/>
      <c r="AY13" s="164"/>
      <c r="AZ13" s="164"/>
      <c r="BA13" s="164"/>
      <c r="BB13" s="164"/>
      <c r="BC13" s="164"/>
      <c r="BD13" s="164"/>
      <c r="BE13" s="164"/>
      <c r="BF13" s="164"/>
      <c r="BG13" s="255">
        <f t="shared" si="6"/>
        <v>6</v>
      </c>
      <c r="BH13" s="255">
        <f>SUM(W13:AU13)</f>
        <v>2</v>
      </c>
      <c r="BI13" s="255">
        <f t="shared" si="4"/>
        <v>2</v>
      </c>
      <c r="BJ13" s="255">
        <f t="shared" si="5"/>
        <v>10</v>
      </c>
    </row>
    <row r="14" spans="1:74" x14ac:dyDescent="0.2">
      <c r="A14" s="162" t="s">
        <v>6</v>
      </c>
      <c r="B14" s="168" t="s">
        <v>59</v>
      </c>
      <c r="C14" s="164"/>
      <c r="D14" s="164">
        <v>1</v>
      </c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>
        <v>1</v>
      </c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>
        <v>1</v>
      </c>
      <c r="AX14" s="164"/>
      <c r="AY14" s="164"/>
      <c r="AZ14" s="164"/>
      <c r="BA14" s="164"/>
      <c r="BB14" s="164"/>
      <c r="BC14" s="164"/>
      <c r="BD14" s="164"/>
      <c r="BE14" s="164"/>
      <c r="BF14" s="164"/>
      <c r="BG14" s="255">
        <f t="shared" si="6"/>
        <v>1</v>
      </c>
      <c r="BH14" s="255">
        <f t="shared" ref="BH14:BH75" si="7">SUM(W14:AU14)</f>
        <v>1</v>
      </c>
      <c r="BI14" s="255">
        <f t="shared" si="4"/>
        <v>1</v>
      </c>
      <c r="BJ14" s="255">
        <f t="shared" si="5"/>
        <v>3</v>
      </c>
    </row>
    <row r="15" spans="1:74" x14ac:dyDescent="0.2">
      <c r="A15" s="162" t="s">
        <v>5</v>
      </c>
      <c r="B15" s="168" t="s">
        <v>100</v>
      </c>
      <c r="C15" s="164">
        <v>2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>
        <v>2</v>
      </c>
      <c r="AT15" s="164"/>
      <c r="AU15" s="164"/>
      <c r="AV15" s="164"/>
      <c r="AW15" s="164">
        <v>2</v>
      </c>
      <c r="AX15" s="164"/>
      <c r="AY15" s="164"/>
      <c r="AZ15" s="164"/>
      <c r="BA15" s="164"/>
      <c r="BB15" s="164"/>
      <c r="BC15" s="164"/>
      <c r="BD15" s="164"/>
      <c r="BE15" s="164"/>
      <c r="BF15" s="164"/>
      <c r="BG15" s="255">
        <f t="shared" si="6"/>
        <v>2</v>
      </c>
      <c r="BH15" s="255">
        <f t="shared" si="7"/>
        <v>2</v>
      </c>
      <c r="BI15" s="255">
        <f t="shared" si="4"/>
        <v>2</v>
      </c>
      <c r="BJ15" s="255">
        <f t="shared" si="5"/>
        <v>6</v>
      </c>
    </row>
    <row r="16" spans="1:74" ht="10.9" customHeight="1" x14ac:dyDescent="0.2">
      <c r="A16" s="162" t="s">
        <v>19</v>
      </c>
      <c r="B16" s="168" t="s">
        <v>60</v>
      </c>
      <c r="C16" s="164">
        <v>1</v>
      </c>
      <c r="D16" s="164"/>
      <c r="E16" s="164">
        <v>1</v>
      </c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>
        <v>1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>
        <v>1</v>
      </c>
      <c r="AT16" s="164"/>
      <c r="AU16" s="164"/>
      <c r="AV16" s="166"/>
      <c r="AW16" s="164">
        <v>1</v>
      </c>
      <c r="AX16" s="164"/>
      <c r="AY16" s="164"/>
      <c r="AZ16" s="164">
        <v>1</v>
      </c>
      <c r="BA16" s="164"/>
      <c r="BB16" s="164"/>
      <c r="BC16" s="164"/>
      <c r="BD16" s="164"/>
      <c r="BE16" s="164"/>
      <c r="BF16" s="164"/>
      <c r="BG16" s="255">
        <f t="shared" si="6"/>
        <v>2</v>
      </c>
      <c r="BH16" s="255">
        <f t="shared" si="7"/>
        <v>2</v>
      </c>
      <c r="BI16" s="255">
        <f t="shared" si="4"/>
        <v>2</v>
      </c>
      <c r="BJ16" s="255">
        <f t="shared" si="5"/>
        <v>6</v>
      </c>
    </row>
    <row r="17" spans="1:62" ht="12.75" customHeight="1" x14ac:dyDescent="0.2">
      <c r="A17" s="162" t="s">
        <v>20</v>
      </c>
      <c r="B17" s="168" t="s">
        <v>61</v>
      </c>
      <c r="C17" s="164">
        <v>1</v>
      </c>
      <c r="D17" s="164">
        <v>1</v>
      </c>
      <c r="E17" s="164">
        <v>1</v>
      </c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>
        <v>1</v>
      </c>
      <c r="X17" s="164">
        <v>1</v>
      </c>
      <c r="Y17" s="164">
        <v>1</v>
      </c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6">
        <v>1</v>
      </c>
      <c r="AW17" s="164"/>
      <c r="AX17" s="164"/>
      <c r="AY17" s="164"/>
      <c r="AZ17" s="164">
        <v>1</v>
      </c>
      <c r="BA17" s="164"/>
      <c r="BB17" s="164"/>
      <c r="BC17" s="164"/>
      <c r="BD17" s="164"/>
      <c r="BE17" s="164"/>
      <c r="BF17" s="164"/>
      <c r="BG17" s="255">
        <f t="shared" si="6"/>
        <v>3</v>
      </c>
      <c r="BH17" s="255">
        <f t="shared" si="7"/>
        <v>3</v>
      </c>
      <c r="BI17" s="255">
        <f t="shared" si="4"/>
        <v>2</v>
      </c>
      <c r="BJ17" s="255">
        <f t="shared" si="5"/>
        <v>8</v>
      </c>
    </row>
    <row r="18" spans="1:62" x14ac:dyDescent="0.2">
      <c r="A18" s="162" t="s">
        <v>21</v>
      </c>
      <c r="B18" s="168" t="s">
        <v>63</v>
      </c>
      <c r="C18" s="164">
        <v>1</v>
      </c>
      <c r="D18" s="164">
        <v>1</v>
      </c>
      <c r="E18" s="164"/>
      <c r="F18" s="164"/>
      <c r="G18" s="164">
        <v>1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>
        <v>1</v>
      </c>
      <c r="Y18" s="164"/>
      <c r="Z18" s="164"/>
      <c r="AA18" s="164"/>
      <c r="AB18" s="164"/>
      <c r="AC18" s="164"/>
      <c r="AD18" s="164"/>
      <c r="AE18" s="164"/>
      <c r="AF18" s="164"/>
      <c r="AG18" s="164">
        <v>1</v>
      </c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6"/>
      <c r="AW18" s="164">
        <v>1</v>
      </c>
      <c r="AX18" s="164"/>
      <c r="AY18" s="164"/>
      <c r="AZ18" s="164">
        <v>1</v>
      </c>
      <c r="BA18" s="164"/>
      <c r="BB18" s="164">
        <v>1</v>
      </c>
      <c r="BC18" s="164"/>
      <c r="BD18" s="164"/>
      <c r="BE18" s="164"/>
      <c r="BF18" s="164"/>
      <c r="BG18" s="255">
        <f t="shared" si="6"/>
        <v>3</v>
      </c>
      <c r="BH18" s="255">
        <f t="shared" si="7"/>
        <v>2</v>
      </c>
      <c r="BI18" s="255">
        <f t="shared" si="4"/>
        <v>3</v>
      </c>
      <c r="BJ18" s="255">
        <f t="shared" si="5"/>
        <v>8</v>
      </c>
    </row>
    <row r="19" spans="1:62" x14ac:dyDescent="0.2">
      <c r="A19" s="162" t="s">
        <v>22</v>
      </c>
      <c r="B19" s="168" t="s">
        <v>68</v>
      </c>
      <c r="C19" s="164">
        <v>1</v>
      </c>
      <c r="D19" s="164">
        <v>1</v>
      </c>
      <c r="E19" s="164"/>
      <c r="F19" s="164"/>
      <c r="G19" s="164"/>
      <c r="H19" s="164">
        <v>1</v>
      </c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>
        <v>1</v>
      </c>
      <c r="Y19" s="164"/>
      <c r="Z19" s="164"/>
      <c r="AA19" s="164"/>
      <c r="AB19" s="164"/>
      <c r="AC19" s="164">
        <v>1</v>
      </c>
      <c r="AD19" s="164"/>
      <c r="AE19" s="164"/>
      <c r="AF19" s="164"/>
      <c r="AG19" s="164">
        <v>1</v>
      </c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6"/>
      <c r="AW19" s="164"/>
      <c r="AX19" s="164"/>
      <c r="AY19" s="164"/>
      <c r="AZ19" s="164">
        <v>1</v>
      </c>
      <c r="BA19" s="164"/>
      <c r="BB19" s="164">
        <v>1</v>
      </c>
      <c r="BC19" s="164">
        <v>1</v>
      </c>
      <c r="BD19" s="164"/>
      <c r="BE19" s="164"/>
      <c r="BF19" s="164"/>
      <c r="BG19" s="255">
        <f t="shared" si="6"/>
        <v>3</v>
      </c>
      <c r="BH19" s="255">
        <f t="shared" si="7"/>
        <v>3</v>
      </c>
      <c r="BI19" s="255">
        <f t="shared" si="4"/>
        <v>3</v>
      </c>
      <c r="BJ19" s="255">
        <f t="shared" si="5"/>
        <v>9</v>
      </c>
    </row>
    <row r="20" spans="1:62" ht="16.5" x14ac:dyDescent="0.2">
      <c r="A20" s="162" t="s">
        <v>23</v>
      </c>
      <c r="B20" s="168" t="s">
        <v>93</v>
      </c>
      <c r="C20" s="164"/>
      <c r="D20" s="164"/>
      <c r="E20" s="164"/>
      <c r="F20" s="164">
        <v>1</v>
      </c>
      <c r="G20" s="164"/>
      <c r="H20" s="164"/>
      <c r="I20" s="164"/>
      <c r="J20" s="164"/>
      <c r="K20" s="164"/>
      <c r="L20" s="164"/>
      <c r="M20" s="164">
        <v>1</v>
      </c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>
        <v>1</v>
      </c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6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>
        <v>1</v>
      </c>
      <c r="BG20" s="255">
        <f t="shared" si="6"/>
        <v>2</v>
      </c>
      <c r="BH20" s="255">
        <f t="shared" si="7"/>
        <v>1</v>
      </c>
      <c r="BI20" s="255">
        <f t="shared" si="4"/>
        <v>1</v>
      </c>
      <c r="BJ20" s="255">
        <f t="shared" si="5"/>
        <v>4</v>
      </c>
    </row>
    <row r="21" spans="1:62" x14ac:dyDescent="0.2">
      <c r="A21" s="162" t="s">
        <v>90</v>
      </c>
      <c r="B21" s="169" t="s">
        <v>64</v>
      </c>
      <c r="C21" s="170"/>
      <c r="D21" s="170"/>
      <c r="E21" s="170"/>
      <c r="F21" s="170"/>
      <c r="G21" s="170"/>
      <c r="H21" s="170"/>
      <c r="I21" s="170"/>
      <c r="J21" s="170"/>
      <c r="K21" s="170">
        <v>1</v>
      </c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>
        <v>1</v>
      </c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1"/>
      <c r="AW21" s="170">
        <v>1</v>
      </c>
      <c r="AX21" s="170"/>
      <c r="AY21" s="170"/>
      <c r="AZ21" s="170">
        <v>1</v>
      </c>
      <c r="BA21" s="170"/>
      <c r="BB21" s="170"/>
      <c r="BC21" s="170"/>
      <c r="BD21" s="170"/>
      <c r="BE21" s="170"/>
      <c r="BF21" s="170"/>
      <c r="BG21" s="255">
        <f t="shared" ref="BG21:BG22" si="8">SUM(C21:V21)</f>
        <v>1</v>
      </c>
      <c r="BH21" s="255">
        <f t="shared" si="7"/>
        <v>1</v>
      </c>
      <c r="BI21" s="255">
        <f t="shared" si="4"/>
        <v>2</v>
      </c>
      <c r="BJ21" s="255">
        <f t="shared" si="0"/>
        <v>4</v>
      </c>
    </row>
    <row r="22" spans="1:62" x14ac:dyDescent="0.2">
      <c r="A22" s="162" t="s">
        <v>65</v>
      </c>
      <c r="B22" s="169" t="s">
        <v>116</v>
      </c>
      <c r="C22" s="170"/>
      <c r="D22" s="170"/>
      <c r="E22" s="170"/>
      <c r="F22" s="170">
        <v>1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>
        <v>1</v>
      </c>
      <c r="AB22" s="170">
        <v>1</v>
      </c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1"/>
      <c r="AW22" s="170">
        <v>1</v>
      </c>
      <c r="AX22" s="170"/>
      <c r="AY22" s="170"/>
      <c r="AZ22" s="170"/>
      <c r="BA22" s="170"/>
      <c r="BB22" s="170"/>
      <c r="BC22" s="170"/>
      <c r="BD22" s="170"/>
      <c r="BE22" s="170"/>
      <c r="BF22" s="170"/>
      <c r="BG22" s="255">
        <f t="shared" si="8"/>
        <v>1</v>
      </c>
      <c r="BH22" s="255">
        <f t="shared" si="7"/>
        <v>2</v>
      </c>
      <c r="BI22" s="255">
        <f t="shared" si="4"/>
        <v>1</v>
      </c>
      <c r="BJ22" s="255">
        <f t="shared" si="0"/>
        <v>4</v>
      </c>
    </row>
    <row r="23" spans="1:62" x14ac:dyDescent="0.2">
      <c r="A23" s="162" t="s">
        <v>109</v>
      </c>
      <c r="B23" s="169" t="s">
        <v>70</v>
      </c>
      <c r="C23" s="170"/>
      <c r="D23" s="170"/>
      <c r="E23" s="170"/>
      <c r="F23" s="170">
        <v>1</v>
      </c>
      <c r="G23" s="170"/>
      <c r="H23" s="170"/>
      <c r="I23" s="170"/>
      <c r="J23" s="170"/>
      <c r="K23" s="170">
        <v>1</v>
      </c>
      <c r="L23" s="170"/>
      <c r="M23" s="170"/>
      <c r="N23" s="170"/>
      <c r="O23" s="170"/>
      <c r="P23" s="170"/>
      <c r="Q23" s="170"/>
      <c r="R23" s="170"/>
      <c r="S23" s="170"/>
      <c r="T23" s="170"/>
      <c r="U23" s="170">
        <v>1</v>
      </c>
      <c r="V23" s="170"/>
      <c r="W23" s="170"/>
      <c r="X23" s="170"/>
      <c r="Y23" s="170"/>
      <c r="Z23" s="170">
        <v>1</v>
      </c>
      <c r="AA23" s="170">
        <v>1</v>
      </c>
      <c r="AB23" s="170">
        <v>1</v>
      </c>
      <c r="AC23" s="170"/>
      <c r="AD23" s="170"/>
      <c r="AE23" s="170">
        <v>1</v>
      </c>
      <c r="AF23" s="170">
        <v>1</v>
      </c>
      <c r="AG23" s="170"/>
      <c r="AH23" s="170">
        <v>1</v>
      </c>
      <c r="AI23" s="170"/>
      <c r="AJ23" s="170"/>
      <c r="AK23" s="170"/>
      <c r="AL23" s="170"/>
      <c r="AM23" s="170"/>
      <c r="AN23" s="170"/>
      <c r="AO23" s="170"/>
      <c r="AP23" s="170">
        <v>1</v>
      </c>
      <c r="AQ23" s="170"/>
      <c r="AR23" s="170"/>
      <c r="AS23" s="170"/>
      <c r="AT23" s="170"/>
      <c r="AU23" s="170"/>
      <c r="AV23" s="171"/>
      <c r="AW23" s="170"/>
      <c r="AX23" s="170">
        <v>1</v>
      </c>
      <c r="AY23" s="170"/>
      <c r="AZ23" s="170"/>
      <c r="BA23" s="170">
        <v>1</v>
      </c>
      <c r="BB23" s="170"/>
      <c r="BC23" s="170"/>
      <c r="BD23" s="170"/>
      <c r="BE23" s="170"/>
      <c r="BF23" s="170"/>
      <c r="BG23" s="255">
        <f t="shared" si="1"/>
        <v>3</v>
      </c>
      <c r="BH23" s="255">
        <f t="shared" si="7"/>
        <v>7</v>
      </c>
      <c r="BI23" s="255">
        <f t="shared" si="4"/>
        <v>2</v>
      </c>
      <c r="BJ23" s="255">
        <f t="shared" si="0"/>
        <v>12</v>
      </c>
    </row>
    <row r="24" spans="1:62" s="188" customFormat="1" x14ac:dyDescent="0.2">
      <c r="A24" s="186" t="s">
        <v>18</v>
      </c>
      <c r="B24" s="279" t="s">
        <v>190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0"/>
      <c r="BE24" s="280"/>
      <c r="BF24" s="280"/>
      <c r="BG24" s="280"/>
      <c r="BH24" s="280"/>
      <c r="BI24" s="280"/>
      <c r="BJ24" s="281"/>
    </row>
    <row r="25" spans="1:62" x14ac:dyDescent="0.2">
      <c r="A25" s="162" t="s">
        <v>10</v>
      </c>
      <c r="B25" s="168" t="s">
        <v>62</v>
      </c>
      <c r="C25" s="164">
        <v>1</v>
      </c>
      <c r="D25" s="164"/>
      <c r="E25" s="164">
        <v>1</v>
      </c>
      <c r="F25" s="164">
        <v>1</v>
      </c>
      <c r="G25" s="164"/>
      <c r="H25" s="164"/>
      <c r="I25" s="164"/>
      <c r="J25" s="164">
        <v>1</v>
      </c>
      <c r="K25" s="164"/>
      <c r="L25" s="164"/>
      <c r="M25" s="164">
        <v>1</v>
      </c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>
        <v>1</v>
      </c>
      <c r="AA25" s="164"/>
      <c r="AB25" s="164"/>
      <c r="AC25" s="164"/>
      <c r="AD25" s="164"/>
      <c r="AE25" s="164"/>
      <c r="AF25" s="164"/>
      <c r="AG25" s="164">
        <v>1</v>
      </c>
      <c r="AH25" s="164">
        <v>1</v>
      </c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6">
        <v>1</v>
      </c>
      <c r="AW25" s="164">
        <v>1</v>
      </c>
      <c r="AX25" s="164"/>
      <c r="AY25" s="164"/>
      <c r="AZ25" s="164">
        <v>1</v>
      </c>
      <c r="BA25" s="164"/>
      <c r="BB25" s="164"/>
      <c r="BC25" s="164"/>
      <c r="BD25" s="164"/>
      <c r="BE25" s="164"/>
      <c r="BF25" s="164"/>
      <c r="BG25" s="255">
        <f t="shared" ref="BG25:BG29" si="9">SUM(C25:V25)</f>
        <v>5</v>
      </c>
      <c r="BH25" s="255">
        <f t="shared" ref="BH25:BH29" si="10">SUM(W25:AU25)</f>
        <v>3</v>
      </c>
      <c r="BI25" s="255">
        <f t="shared" ref="BI25:BI30" si="11">SUM(AV25:BF25)</f>
        <v>3</v>
      </c>
      <c r="BJ25" s="255">
        <f t="shared" ref="BJ25:BJ29" si="12">SUM(C25:BF25)</f>
        <v>11</v>
      </c>
    </row>
    <row r="26" spans="1:62" x14ac:dyDescent="0.2">
      <c r="A26" s="162" t="s">
        <v>9</v>
      </c>
      <c r="B26" s="168" t="s">
        <v>74</v>
      </c>
      <c r="C26" s="164"/>
      <c r="D26" s="164"/>
      <c r="E26" s="164"/>
      <c r="F26" s="164">
        <v>1</v>
      </c>
      <c r="G26" s="164"/>
      <c r="H26" s="164"/>
      <c r="I26" s="164"/>
      <c r="J26" s="164"/>
      <c r="K26" s="164"/>
      <c r="L26" s="164">
        <v>1</v>
      </c>
      <c r="M26" s="164"/>
      <c r="N26" s="164">
        <v>1</v>
      </c>
      <c r="O26" s="164"/>
      <c r="P26" s="164"/>
      <c r="Q26" s="164"/>
      <c r="R26" s="164">
        <v>1</v>
      </c>
      <c r="S26" s="164"/>
      <c r="T26" s="164"/>
      <c r="U26" s="164"/>
      <c r="V26" s="164"/>
      <c r="W26" s="164"/>
      <c r="X26" s="164"/>
      <c r="Y26" s="164">
        <v>1</v>
      </c>
      <c r="Z26" s="164">
        <v>1</v>
      </c>
      <c r="AA26" s="164"/>
      <c r="AB26" s="164"/>
      <c r="AC26" s="164"/>
      <c r="AD26" s="164"/>
      <c r="AE26" s="164"/>
      <c r="AF26" s="164"/>
      <c r="AG26" s="164">
        <v>1</v>
      </c>
      <c r="AH26" s="164">
        <v>1</v>
      </c>
      <c r="AI26" s="164"/>
      <c r="AJ26" s="164">
        <v>1</v>
      </c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6"/>
      <c r="AW26" s="164"/>
      <c r="AX26" s="164">
        <v>1</v>
      </c>
      <c r="AY26" s="164"/>
      <c r="AZ26" s="164"/>
      <c r="BA26" s="164">
        <v>1</v>
      </c>
      <c r="BB26" s="164">
        <v>1</v>
      </c>
      <c r="BC26" s="164"/>
      <c r="BD26" s="164"/>
      <c r="BE26" s="164">
        <v>1</v>
      </c>
      <c r="BF26" s="164">
        <v>1</v>
      </c>
      <c r="BG26" s="255">
        <f t="shared" si="9"/>
        <v>4</v>
      </c>
      <c r="BH26" s="255">
        <f t="shared" si="10"/>
        <v>5</v>
      </c>
      <c r="BI26" s="255">
        <f t="shared" si="11"/>
        <v>5</v>
      </c>
      <c r="BJ26" s="255">
        <f t="shared" si="12"/>
        <v>14</v>
      </c>
    </row>
    <row r="27" spans="1:62" ht="24.75" x14ac:dyDescent="0.2">
      <c r="A27" s="162" t="s">
        <v>8</v>
      </c>
      <c r="B27" s="168" t="s">
        <v>211</v>
      </c>
      <c r="C27" s="164"/>
      <c r="D27" s="164"/>
      <c r="E27" s="164"/>
      <c r="F27" s="164"/>
      <c r="G27" s="164"/>
      <c r="H27" s="164"/>
      <c r="I27" s="164">
        <v>1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>
        <v>1</v>
      </c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>
        <v>1</v>
      </c>
      <c r="AQ27" s="164"/>
      <c r="AR27" s="164"/>
      <c r="AS27" s="164"/>
      <c r="AT27" s="164"/>
      <c r="AU27" s="164"/>
      <c r="AV27" s="166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>
        <v>1</v>
      </c>
      <c r="BG27" s="255">
        <f t="shared" si="9"/>
        <v>1</v>
      </c>
      <c r="BH27" s="255">
        <f t="shared" si="10"/>
        <v>2</v>
      </c>
      <c r="BI27" s="255">
        <f t="shared" si="11"/>
        <v>1</v>
      </c>
      <c r="BJ27" s="255">
        <f t="shared" si="12"/>
        <v>4</v>
      </c>
    </row>
    <row r="28" spans="1:62" x14ac:dyDescent="0.2">
      <c r="A28" s="162" t="s">
        <v>7</v>
      </c>
      <c r="B28" s="168" t="s">
        <v>76</v>
      </c>
      <c r="C28" s="164"/>
      <c r="D28" s="164">
        <v>2</v>
      </c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>
        <v>2</v>
      </c>
      <c r="S28" s="164"/>
      <c r="T28" s="164">
        <v>2</v>
      </c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>
        <v>2</v>
      </c>
      <c r="AH28" s="164"/>
      <c r="AI28" s="164"/>
      <c r="AJ28" s="164"/>
      <c r="AK28" s="164"/>
      <c r="AL28" s="164"/>
      <c r="AM28" s="164"/>
      <c r="AN28" s="164">
        <v>2</v>
      </c>
      <c r="AO28" s="164"/>
      <c r="AP28" s="164"/>
      <c r="AQ28" s="164"/>
      <c r="AR28" s="164">
        <v>2</v>
      </c>
      <c r="AS28" s="164">
        <v>2</v>
      </c>
      <c r="AT28" s="164"/>
      <c r="AU28" s="164"/>
      <c r="AV28" s="166"/>
      <c r="AW28" s="164"/>
      <c r="AX28" s="164"/>
      <c r="AY28" s="164"/>
      <c r="AZ28" s="164">
        <v>2</v>
      </c>
      <c r="BA28" s="164"/>
      <c r="BB28" s="164"/>
      <c r="BC28" s="164">
        <v>2</v>
      </c>
      <c r="BD28" s="164"/>
      <c r="BE28" s="164"/>
      <c r="BF28" s="164"/>
      <c r="BG28" s="255">
        <f t="shared" si="9"/>
        <v>6</v>
      </c>
      <c r="BH28" s="255">
        <f t="shared" si="10"/>
        <v>8</v>
      </c>
      <c r="BI28" s="255">
        <f t="shared" si="11"/>
        <v>4</v>
      </c>
      <c r="BJ28" s="255">
        <f t="shared" si="12"/>
        <v>18</v>
      </c>
    </row>
    <row r="29" spans="1:62" x14ac:dyDescent="0.2">
      <c r="A29" s="176" t="s">
        <v>6</v>
      </c>
      <c r="B29" s="169" t="s">
        <v>110</v>
      </c>
      <c r="C29" s="170"/>
      <c r="D29" s="170"/>
      <c r="E29" s="170"/>
      <c r="F29" s="170">
        <v>1</v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>
        <v>1</v>
      </c>
      <c r="V29" s="170"/>
      <c r="W29" s="170"/>
      <c r="X29" s="170"/>
      <c r="Y29" s="170"/>
      <c r="Z29" s="170"/>
      <c r="AA29" s="170">
        <v>1</v>
      </c>
      <c r="AB29" s="170">
        <v>1</v>
      </c>
      <c r="AC29" s="170"/>
      <c r="AD29" s="170"/>
      <c r="AE29" s="170"/>
      <c r="AF29" s="170"/>
      <c r="AG29" s="170"/>
      <c r="AH29" s="170">
        <v>1</v>
      </c>
      <c r="AI29" s="170"/>
      <c r="AJ29" s="170"/>
      <c r="AK29" s="170"/>
      <c r="AL29" s="170"/>
      <c r="AM29" s="170"/>
      <c r="AN29" s="170"/>
      <c r="AO29" s="170"/>
      <c r="AP29" s="170">
        <v>1</v>
      </c>
      <c r="AQ29" s="170"/>
      <c r="AR29" s="170"/>
      <c r="AS29" s="170"/>
      <c r="AT29" s="170"/>
      <c r="AU29" s="170"/>
      <c r="AV29" s="171"/>
      <c r="AW29" s="170"/>
      <c r="AX29" s="170">
        <v>1</v>
      </c>
      <c r="AY29" s="170"/>
      <c r="AZ29" s="170"/>
      <c r="BA29" s="170">
        <v>1</v>
      </c>
      <c r="BB29" s="170"/>
      <c r="BC29" s="170"/>
      <c r="BD29" s="170"/>
      <c r="BE29" s="170"/>
      <c r="BF29" s="170"/>
      <c r="BG29" s="255">
        <f t="shared" si="9"/>
        <v>2</v>
      </c>
      <c r="BH29" s="255">
        <f t="shared" si="10"/>
        <v>4</v>
      </c>
      <c r="BI29" s="255">
        <f t="shared" si="11"/>
        <v>2</v>
      </c>
      <c r="BJ29" s="255">
        <f t="shared" si="12"/>
        <v>8</v>
      </c>
    </row>
    <row r="30" spans="1:62" x14ac:dyDescent="0.2">
      <c r="A30" s="176" t="s">
        <v>5</v>
      </c>
      <c r="B30" s="168" t="s">
        <v>235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>
        <v>1</v>
      </c>
      <c r="U30" s="164"/>
      <c r="V30" s="164">
        <v>1</v>
      </c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>
        <v>1</v>
      </c>
      <c r="AH30" s="164"/>
      <c r="AI30" s="164"/>
      <c r="AJ30" s="164">
        <v>1</v>
      </c>
      <c r="AK30" s="164"/>
      <c r="AL30" s="164"/>
      <c r="AM30" s="164"/>
      <c r="AN30" s="164">
        <v>1</v>
      </c>
      <c r="AO30" s="164"/>
      <c r="AP30" s="164"/>
      <c r="AQ30" s="164">
        <v>1</v>
      </c>
      <c r="AR30" s="164"/>
      <c r="AS30" s="164">
        <v>1</v>
      </c>
      <c r="AT30" s="164"/>
      <c r="AU30" s="164"/>
      <c r="AV30" s="166"/>
      <c r="AW30" s="164"/>
      <c r="AX30" s="164"/>
      <c r="AY30" s="164"/>
      <c r="AZ30" s="164">
        <v>1</v>
      </c>
      <c r="BA30" s="164">
        <v>1</v>
      </c>
      <c r="BB30" s="164">
        <v>1</v>
      </c>
      <c r="BC30" s="164"/>
      <c r="BD30" s="164"/>
      <c r="BE30" s="164"/>
      <c r="BF30" s="164"/>
      <c r="BG30" s="255">
        <f t="shared" si="1"/>
        <v>2</v>
      </c>
      <c r="BH30" s="255">
        <f t="shared" si="7"/>
        <v>5</v>
      </c>
      <c r="BI30" s="255">
        <f t="shared" si="11"/>
        <v>3</v>
      </c>
      <c r="BJ30" s="255">
        <f t="shared" si="0"/>
        <v>10</v>
      </c>
    </row>
    <row r="31" spans="1:62" x14ac:dyDescent="0.2">
      <c r="A31" s="176"/>
      <c r="B31" s="172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6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255"/>
      <c r="BH31" s="255"/>
      <c r="BI31" s="255"/>
      <c r="BJ31" s="255"/>
    </row>
    <row r="32" spans="1:62" s="187" customFormat="1" ht="12.75" customHeight="1" x14ac:dyDescent="0.2">
      <c r="A32" s="189" t="s">
        <v>105</v>
      </c>
      <c r="B32" s="273" t="s">
        <v>191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</row>
    <row r="33" spans="1:151" s="161" customFormat="1" ht="19.5" customHeight="1" x14ac:dyDescent="0.2">
      <c r="A33" s="173" t="s">
        <v>10</v>
      </c>
      <c r="B33" s="169" t="s">
        <v>115</v>
      </c>
      <c r="C33" s="174"/>
      <c r="D33" s="174"/>
      <c r="E33" s="174"/>
      <c r="F33" s="174">
        <v>1</v>
      </c>
      <c r="G33" s="174"/>
      <c r="H33" s="174"/>
      <c r="I33" s="174"/>
      <c r="J33" s="174"/>
      <c r="K33" s="174"/>
      <c r="L33" s="174"/>
      <c r="M33" s="174">
        <v>1</v>
      </c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>
        <v>1</v>
      </c>
      <c r="AJ33" s="174"/>
      <c r="AK33" s="174"/>
      <c r="AL33" s="174"/>
      <c r="AM33" s="174"/>
      <c r="AN33" s="174"/>
      <c r="AO33" s="174"/>
      <c r="AP33" s="174">
        <v>1</v>
      </c>
      <c r="AQ33" s="174"/>
      <c r="AR33" s="174"/>
      <c r="AS33" s="174"/>
      <c r="AT33" s="174"/>
      <c r="AU33" s="174"/>
      <c r="AV33" s="174"/>
      <c r="AW33" s="174">
        <v>1</v>
      </c>
      <c r="AX33" s="174"/>
      <c r="AY33" s="174"/>
      <c r="AZ33" s="174">
        <v>1</v>
      </c>
      <c r="BA33" s="174"/>
      <c r="BB33" s="174"/>
      <c r="BC33" s="174"/>
      <c r="BD33" s="174"/>
      <c r="BE33" s="174"/>
      <c r="BF33" s="174"/>
      <c r="BG33" s="256">
        <f>SUM(C33:V33)</f>
        <v>2</v>
      </c>
      <c r="BH33" s="256">
        <f>SUM(W33:AU33)</f>
        <v>2</v>
      </c>
      <c r="BI33" s="256">
        <f>SUM(AV33:BF33)</f>
        <v>2</v>
      </c>
      <c r="BJ33" s="256">
        <f>SUM(C33:BF33)</f>
        <v>6</v>
      </c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</row>
    <row r="34" spans="1:151" x14ac:dyDescent="0.2">
      <c r="A34" s="162" t="s">
        <v>9</v>
      </c>
      <c r="B34" s="169" t="s">
        <v>117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>
        <v>1</v>
      </c>
      <c r="P34" s="164"/>
      <c r="Q34" s="164">
        <v>1</v>
      </c>
      <c r="R34" s="164">
        <v>1</v>
      </c>
      <c r="S34" s="164"/>
      <c r="T34" s="164"/>
      <c r="U34" s="164">
        <v>1</v>
      </c>
      <c r="V34" s="164"/>
      <c r="W34" s="164"/>
      <c r="X34" s="164"/>
      <c r="Y34" s="164"/>
      <c r="Z34" s="164"/>
      <c r="AA34" s="164"/>
      <c r="AB34" s="164">
        <v>1</v>
      </c>
      <c r="AC34" s="164"/>
      <c r="AD34" s="164"/>
      <c r="AE34" s="164"/>
      <c r="AF34" s="164"/>
      <c r="AG34" s="164"/>
      <c r="AH34" s="164"/>
      <c r="AI34" s="164"/>
      <c r="AJ34" s="164"/>
      <c r="AK34" s="164">
        <v>1</v>
      </c>
      <c r="AL34" s="164"/>
      <c r="AM34" s="164">
        <v>1</v>
      </c>
      <c r="AN34" s="164">
        <v>1</v>
      </c>
      <c r="AO34" s="164"/>
      <c r="AP34" s="164"/>
      <c r="AQ34" s="164"/>
      <c r="AR34" s="164"/>
      <c r="AS34" s="164"/>
      <c r="AT34" s="164"/>
      <c r="AU34" s="164"/>
      <c r="AV34" s="166">
        <v>1</v>
      </c>
      <c r="AW34" s="164">
        <v>1</v>
      </c>
      <c r="AX34" s="164"/>
      <c r="AY34" s="164">
        <v>1</v>
      </c>
      <c r="AZ34" s="164">
        <v>1</v>
      </c>
      <c r="BA34" s="164"/>
      <c r="BB34" s="164"/>
      <c r="BC34" s="164"/>
      <c r="BD34" s="164"/>
      <c r="BE34" s="164"/>
      <c r="BF34" s="164"/>
      <c r="BG34" s="257">
        <f t="shared" ref="BG34:BG45" si="13">SUM(C34:V34)</f>
        <v>4</v>
      </c>
      <c r="BH34" s="257">
        <f t="shared" ref="BH34:BH45" si="14">SUM(W34:AU34)</f>
        <v>4</v>
      </c>
      <c r="BI34" s="257">
        <f t="shared" ref="BI34:BI45" si="15">SUM(AV34:BF34)</f>
        <v>4</v>
      </c>
      <c r="BJ34" s="257">
        <f t="shared" ref="BJ34:BJ45" si="16">SUM(C34:BF34)</f>
        <v>12</v>
      </c>
    </row>
    <row r="35" spans="1:151" x14ac:dyDescent="0.2">
      <c r="A35" s="162" t="s">
        <v>8</v>
      </c>
      <c r="B35" s="169" t="s">
        <v>118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>
        <v>1</v>
      </c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>
        <v>1</v>
      </c>
      <c r="AN35" s="164">
        <v>1</v>
      </c>
      <c r="AO35" s="164"/>
      <c r="AP35" s="164"/>
      <c r="AQ35" s="164"/>
      <c r="AR35" s="164"/>
      <c r="AS35" s="164"/>
      <c r="AT35" s="164"/>
      <c r="AU35" s="164"/>
      <c r="AV35" s="166">
        <v>1</v>
      </c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257">
        <f t="shared" si="13"/>
        <v>1</v>
      </c>
      <c r="BH35" s="257">
        <f t="shared" si="14"/>
        <v>2</v>
      </c>
      <c r="BI35" s="257">
        <f t="shared" si="15"/>
        <v>1</v>
      </c>
      <c r="BJ35" s="257">
        <f t="shared" si="16"/>
        <v>4</v>
      </c>
    </row>
    <row r="36" spans="1:151" x14ac:dyDescent="0.2">
      <c r="A36" s="162" t="s">
        <v>7</v>
      </c>
      <c r="B36" s="169" t="s">
        <v>119</v>
      </c>
      <c r="C36" s="164"/>
      <c r="D36" s="164"/>
      <c r="E36" s="164"/>
      <c r="F36" s="164"/>
      <c r="G36" s="164">
        <v>1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>
        <v>1</v>
      </c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>
        <v>1</v>
      </c>
      <c r="AH36" s="164"/>
      <c r="AI36" s="164"/>
      <c r="AJ36" s="164"/>
      <c r="AK36" s="164"/>
      <c r="AL36" s="164"/>
      <c r="AM36" s="164">
        <v>1</v>
      </c>
      <c r="AN36" s="164"/>
      <c r="AO36" s="164"/>
      <c r="AP36" s="164"/>
      <c r="AQ36" s="164"/>
      <c r="AR36" s="164"/>
      <c r="AS36" s="164"/>
      <c r="AT36" s="164"/>
      <c r="AU36" s="164"/>
      <c r="AV36" s="166"/>
      <c r="AW36" s="164"/>
      <c r="AX36" s="164"/>
      <c r="AY36" s="164">
        <v>1</v>
      </c>
      <c r="AZ36" s="164"/>
      <c r="BA36" s="164"/>
      <c r="BB36" s="164"/>
      <c r="BC36" s="164"/>
      <c r="BD36" s="164"/>
      <c r="BE36" s="164"/>
      <c r="BF36" s="164"/>
      <c r="BG36" s="257">
        <f t="shared" si="13"/>
        <v>2</v>
      </c>
      <c r="BH36" s="257">
        <f t="shared" si="14"/>
        <v>2</v>
      </c>
      <c r="BI36" s="257">
        <f t="shared" si="15"/>
        <v>1</v>
      </c>
      <c r="BJ36" s="257">
        <f t="shared" si="16"/>
        <v>5</v>
      </c>
    </row>
    <row r="37" spans="1:151" ht="11.45" customHeight="1" x14ac:dyDescent="0.2">
      <c r="A37" s="162" t="s">
        <v>6</v>
      </c>
      <c r="B37" s="169" t="s">
        <v>120</v>
      </c>
      <c r="C37" s="164">
        <v>1</v>
      </c>
      <c r="D37" s="164"/>
      <c r="E37" s="164"/>
      <c r="F37" s="164"/>
      <c r="G37" s="164"/>
      <c r="H37" s="164"/>
      <c r="I37" s="164"/>
      <c r="J37" s="164"/>
      <c r="K37" s="164"/>
      <c r="L37" s="164">
        <v>1</v>
      </c>
      <c r="M37" s="164"/>
      <c r="N37" s="164"/>
      <c r="O37" s="164">
        <v>1</v>
      </c>
      <c r="P37" s="164"/>
      <c r="Q37" s="164">
        <v>1</v>
      </c>
      <c r="R37" s="164">
        <v>1</v>
      </c>
      <c r="S37" s="164">
        <v>1</v>
      </c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>
        <v>1</v>
      </c>
      <c r="AN37" s="164">
        <v>1</v>
      </c>
      <c r="AO37" s="164">
        <v>1</v>
      </c>
      <c r="AP37" s="164"/>
      <c r="AQ37" s="164"/>
      <c r="AR37" s="164"/>
      <c r="AS37" s="164"/>
      <c r="AT37" s="164"/>
      <c r="AU37" s="164"/>
      <c r="AV37" s="166">
        <v>1</v>
      </c>
      <c r="AW37" s="164">
        <v>1</v>
      </c>
      <c r="AX37" s="164">
        <v>1</v>
      </c>
      <c r="AY37" s="164"/>
      <c r="AZ37" s="164"/>
      <c r="BA37" s="164"/>
      <c r="BB37" s="164">
        <v>1</v>
      </c>
      <c r="BC37" s="164"/>
      <c r="BD37" s="164">
        <v>1</v>
      </c>
      <c r="BE37" s="164"/>
      <c r="BF37" s="164"/>
      <c r="BG37" s="257">
        <f t="shared" si="13"/>
        <v>6</v>
      </c>
      <c r="BH37" s="257">
        <f t="shared" si="14"/>
        <v>3</v>
      </c>
      <c r="BI37" s="257">
        <f t="shared" si="15"/>
        <v>5</v>
      </c>
      <c r="BJ37" s="257">
        <f t="shared" si="16"/>
        <v>14</v>
      </c>
    </row>
    <row r="38" spans="1:151" x14ac:dyDescent="0.2">
      <c r="A38" s="162" t="s">
        <v>5</v>
      </c>
      <c r="B38" s="169" t="s">
        <v>121</v>
      </c>
      <c r="C38" s="164"/>
      <c r="D38" s="164"/>
      <c r="E38" s="164">
        <v>1</v>
      </c>
      <c r="F38" s="164"/>
      <c r="G38" s="164"/>
      <c r="H38" s="164"/>
      <c r="I38" s="164"/>
      <c r="J38" s="164"/>
      <c r="K38" s="164"/>
      <c r="L38" s="164">
        <v>1</v>
      </c>
      <c r="M38" s="164">
        <v>1</v>
      </c>
      <c r="N38" s="164"/>
      <c r="O38" s="164">
        <v>1</v>
      </c>
      <c r="P38" s="164"/>
      <c r="Q38" s="164">
        <v>1</v>
      </c>
      <c r="R38" s="164">
        <v>1</v>
      </c>
      <c r="S38" s="164">
        <v>1</v>
      </c>
      <c r="T38" s="164"/>
      <c r="U38" s="164"/>
      <c r="V38" s="164"/>
      <c r="W38" s="164"/>
      <c r="X38" s="164">
        <v>1</v>
      </c>
      <c r="Y38" s="164">
        <v>1</v>
      </c>
      <c r="Z38" s="164">
        <v>1</v>
      </c>
      <c r="AA38" s="164"/>
      <c r="AB38" s="164">
        <v>1</v>
      </c>
      <c r="AC38" s="164">
        <v>1</v>
      </c>
      <c r="AD38" s="164">
        <v>1</v>
      </c>
      <c r="AE38" s="164"/>
      <c r="AF38" s="164">
        <v>1</v>
      </c>
      <c r="AG38" s="164">
        <v>1</v>
      </c>
      <c r="AH38" s="164">
        <v>1</v>
      </c>
      <c r="AI38" s="164">
        <v>1</v>
      </c>
      <c r="AJ38" s="164"/>
      <c r="AK38" s="164">
        <v>1</v>
      </c>
      <c r="AL38" s="164"/>
      <c r="AM38" s="164">
        <v>1</v>
      </c>
      <c r="AN38" s="164"/>
      <c r="AO38" s="164">
        <v>1</v>
      </c>
      <c r="AP38" s="164">
        <v>1</v>
      </c>
      <c r="AQ38" s="164"/>
      <c r="AR38" s="164">
        <v>1</v>
      </c>
      <c r="AS38" s="164"/>
      <c r="AT38" s="164"/>
      <c r="AU38" s="164"/>
      <c r="AV38" s="166">
        <v>1</v>
      </c>
      <c r="AW38" s="164">
        <v>1</v>
      </c>
      <c r="AX38" s="164">
        <v>1</v>
      </c>
      <c r="AY38" s="164"/>
      <c r="AZ38" s="164">
        <v>1</v>
      </c>
      <c r="BA38" s="164"/>
      <c r="BB38" s="164">
        <v>1</v>
      </c>
      <c r="BC38" s="164">
        <v>1</v>
      </c>
      <c r="BD38" s="164"/>
      <c r="BE38" s="164"/>
      <c r="BF38" s="164">
        <v>1</v>
      </c>
      <c r="BG38" s="257">
        <f t="shared" si="13"/>
        <v>7</v>
      </c>
      <c r="BH38" s="257">
        <f t="shared" si="14"/>
        <v>15</v>
      </c>
      <c r="BI38" s="257">
        <f t="shared" si="15"/>
        <v>7</v>
      </c>
      <c r="BJ38" s="257">
        <f t="shared" si="16"/>
        <v>29</v>
      </c>
    </row>
    <row r="39" spans="1:151" x14ac:dyDescent="0.2">
      <c r="A39" s="162" t="s">
        <v>19</v>
      </c>
      <c r="B39" s="169" t="s">
        <v>122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>
        <v>1</v>
      </c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>
        <v>1</v>
      </c>
      <c r="AN39" s="164">
        <v>1</v>
      </c>
      <c r="AO39" s="164"/>
      <c r="AP39" s="164"/>
      <c r="AQ39" s="164"/>
      <c r="AR39" s="164"/>
      <c r="AS39" s="164"/>
      <c r="AT39" s="164"/>
      <c r="AU39" s="164"/>
      <c r="AV39" s="166">
        <v>1</v>
      </c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257">
        <f t="shared" si="13"/>
        <v>1</v>
      </c>
      <c r="BH39" s="257">
        <f t="shared" si="14"/>
        <v>2</v>
      </c>
      <c r="BI39" s="257">
        <f t="shared" si="15"/>
        <v>1</v>
      </c>
      <c r="BJ39" s="257">
        <f t="shared" si="16"/>
        <v>4</v>
      </c>
    </row>
    <row r="40" spans="1:151" x14ac:dyDescent="0.2">
      <c r="A40" s="162" t="s">
        <v>20</v>
      </c>
      <c r="B40" s="169" t="s">
        <v>123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>
        <v>1</v>
      </c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>
        <v>1</v>
      </c>
      <c r="AH40" s="164"/>
      <c r="AI40" s="164"/>
      <c r="AJ40" s="164"/>
      <c r="AK40" s="164"/>
      <c r="AL40" s="164"/>
      <c r="AM40" s="164">
        <v>1</v>
      </c>
      <c r="AN40" s="164"/>
      <c r="AO40" s="164"/>
      <c r="AP40" s="164"/>
      <c r="AQ40" s="164"/>
      <c r="AR40" s="164"/>
      <c r="AS40" s="164"/>
      <c r="AT40" s="164"/>
      <c r="AU40" s="164"/>
      <c r="AV40" s="166"/>
      <c r="AW40" s="164"/>
      <c r="AX40" s="164"/>
      <c r="AY40" s="164">
        <v>1</v>
      </c>
      <c r="AZ40" s="164"/>
      <c r="BA40" s="164"/>
      <c r="BB40" s="164">
        <v>1</v>
      </c>
      <c r="BC40" s="164"/>
      <c r="BD40" s="164"/>
      <c r="BE40" s="164"/>
      <c r="BF40" s="164"/>
      <c r="BG40" s="257">
        <f t="shared" si="13"/>
        <v>1</v>
      </c>
      <c r="BH40" s="257">
        <f t="shared" si="14"/>
        <v>2</v>
      </c>
      <c r="BI40" s="257">
        <f t="shared" si="15"/>
        <v>2</v>
      </c>
      <c r="BJ40" s="257">
        <f t="shared" si="16"/>
        <v>5</v>
      </c>
    </row>
    <row r="41" spans="1:151" x14ac:dyDescent="0.2">
      <c r="A41" s="162" t="s">
        <v>21</v>
      </c>
      <c r="B41" s="169" t="s">
        <v>124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>
        <v>1</v>
      </c>
      <c r="Q41" s="164">
        <v>1</v>
      </c>
      <c r="R41" s="164">
        <v>1</v>
      </c>
      <c r="S41" s="164">
        <v>1</v>
      </c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>
        <v>1</v>
      </c>
      <c r="AM41" s="164">
        <v>1</v>
      </c>
      <c r="AN41" s="164">
        <v>1</v>
      </c>
      <c r="AO41" s="164"/>
      <c r="AP41" s="164"/>
      <c r="AQ41" s="164"/>
      <c r="AR41" s="164"/>
      <c r="AS41" s="164"/>
      <c r="AT41" s="164"/>
      <c r="AU41" s="164"/>
      <c r="AV41" s="166">
        <v>2</v>
      </c>
      <c r="AW41" s="164">
        <v>2</v>
      </c>
      <c r="AX41" s="164"/>
      <c r="AY41" s="164"/>
      <c r="AZ41" s="164"/>
      <c r="BA41" s="164"/>
      <c r="BB41" s="164"/>
      <c r="BC41" s="164"/>
      <c r="BD41" s="164"/>
      <c r="BE41" s="164"/>
      <c r="BF41" s="164"/>
      <c r="BG41" s="257">
        <f t="shared" si="13"/>
        <v>4</v>
      </c>
      <c r="BH41" s="257">
        <f t="shared" si="14"/>
        <v>3</v>
      </c>
      <c r="BI41" s="257">
        <f t="shared" si="15"/>
        <v>4</v>
      </c>
      <c r="BJ41" s="257">
        <f t="shared" si="16"/>
        <v>11</v>
      </c>
    </row>
    <row r="42" spans="1:151" x14ac:dyDescent="0.2">
      <c r="A42" s="162" t="s">
        <v>22</v>
      </c>
      <c r="B42" s="169" t="s">
        <v>71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>
        <v>1</v>
      </c>
      <c r="R42" s="164"/>
      <c r="S42" s="164">
        <v>1</v>
      </c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>
        <v>1</v>
      </c>
      <c r="AJ42" s="164"/>
      <c r="AK42" s="164"/>
      <c r="AL42" s="164"/>
      <c r="AM42" s="164"/>
      <c r="AN42" s="164"/>
      <c r="AO42" s="164">
        <v>1</v>
      </c>
      <c r="AP42" s="164"/>
      <c r="AQ42" s="164"/>
      <c r="AR42" s="164"/>
      <c r="AS42" s="164"/>
      <c r="AT42" s="164"/>
      <c r="AU42" s="164"/>
      <c r="AV42" s="166">
        <v>1</v>
      </c>
      <c r="AW42" s="164">
        <v>1</v>
      </c>
      <c r="AX42" s="164"/>
      <c r="AY42" s="164"/>
      <c r="AZ42" s="164">
        <v>1</v>
      </c>
      <c r="BA42" s="164"/>
      <c r="BB42" s="164"/>
      <c r="BC42" s="164"/>
      <c r="BD42" s="164"/>
      <c r="BE42" s="164"/>
      <c r="BF42" s="164"/>
      <c r="BG42" s="257">
        <f t="shared" si="13"/>
        <v>2</v>
      </c>
      <c r="BH42" s="257">
        <f t="shared" si="14"/>
        <v>2</v>
      </c>
      <c r="BI42" s="257">
        <f t="shared" si="15"/>
        <v>3</v>
      </c>
      <c r="BJ42" s="257">
        <f t="shared" si="16"/>
        <v>7</v>
      </c>
    </row>
    <row r="43" spans="1:151" x14ac:dyDescent="0.2">
      <c r="A43" s="162" t="s">
        <v>23</v>
      </c>
      <c r="B43" s="169" t="s">
        <v>91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>
        <v>1</v>
      </c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>
        <v>1</v>
      </c>
      <c r="AN43" s="164">
        <v>1</v>
      </c>
      <c r="AO43" s="164"/>
      <c r="AP43" s="164"/>
      <c r="AQ43" s="164"/>
      <c r="AR43" s="164"/>
      <c r="AS43" s="164"/>
      <c r="AT43" s="164"/>
      <c r="AU43" s="164"/>
      <c r="AV43" s="166">
        <v>1</v>
      </c>
      <c r="AW43" s="164">
        <v>1</v>
      </c>
      <c r="AX43" s="164"/>
      <c r="AY43" s="164"/>
      <c r="AZ43" s="164"/>
      <c r="BA43" s="164"/>
      <c r="BB43" s="164"/>
      <c r="BC43" s="164"/>
      <c r="BD43" s="164"/>
      <c r="BE43" s="164"/>
      <c r="BF43" s="164"/>
      <c r="BG43" s="257">
        <f t="shared" si="13"/>
        <v>1</v>
      </c>
      <c r="BH43" s="257">
        <f t="shared" si="14"/>
        <v>2</v>
      </c>
      <c r="BI43" s="257">
        <f t="shared" si="15"/>
        <v>2</v>
      </c>
      <c r="BJ43" s="257">
        <f t="shared" si="16"/>
        <v>5</v>
      </c>
    </row>
    <row r="44" spans="1:151" x14ac:dyDescent="0.2">
      <c r="A44" s="162" t="s">
        <v>90</v>
      </c>
      <c r="B44" s="169" t="s">
        <v>72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>
        <v>1</v>
      </c>
      <c r="N44" s="164"/>
      <c r="O44" s="164">
        <v>1</v>
      </c>
      <c r="P44" s="164"/>
      <c r="Q44" s="164">
        <v>1</v>
      </c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>
        <v>1</v>
      </c>
      <c r="AL44" s="164"/>
      <c r="AM44" s="164">
        <v>1</v>
      </c>
      <c r="AN44" s="164"/>
      <c r="AO44" s="164"/>
      <c r="AP44" s="164"/>
      <c r="AQ44" s="164"/>
      <c r="AR44" s="164"/>
      <c r="AS44" s="164"/>
      <c r="AT44" s="164"/>
      <c r="AU44" s="164"/>
      <c r="AV44" s="166">
        <v>1</v>
      </c>
      <c r="AW44" s="164">
        <v>1</v>
      </c>
      <c r="AX44" s="164"/>
      <c r="AY44" s="164">
        <v>1</v>
      </c>
      <c r="AZ44" s="164">
        <v>1</v>
      </c>
      <c r="BA44" s="164"/>
      <c r="BB44" s="164"/>
      <c r="BC44" s="164"/>
      <c r="BD44" s="164"/>
      <c r="BE44" s="164"/>
      <c r="BF44" s="164"/>
      <c r="BG44" s="257">
        <f t="shared" si="13"/>
        <v>3</v>
      </c>
      <c r="BH44" s="257">
        <f t="shared" si="14"/>
        <v>2</v>
      </c>
      <c r="BI44" s="257">
        <f t="shared" si="15"/>
        <v>4</v>
      </c>
      <c r="BJ44" s="257">
        <f t="shared" si="16"/>
        <v>9</v>
      </c>
    </row>
    <row r="45" spans="1:151" x14ac:dyDescent="0.2">
      <c r="A45" s="162" t="s">
        <v>65</v>
      </c>
      <c r="B45" s="169" t="s">
        <v>73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>
        <v>1</v>
      </c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>
        <v>1</v>
      </c>
      <c r="AN45" s="164"/>
      <c r="AO45" s="164"/>
      <c r="AP45" s="164"/>
      <c r="AQ45" s="164"/>
      <c r="AR45" s="164"/>
      <c r="AS45" s="164"/>
      <c r="AT45" s="164"/>
      <c r="AU45" s="164"/>
      <c r="AV45" s="166"/>
      <c r="AW45" s="164"/>
      <c r="AX45" s="164"/>
      <c r="AY45" s="164">
        <v>1</v>
      </c>
      <c r="AZ45" s="164"/>
      <c r="BA45" s="164"/>
      <c r="BB45" s="164"/>
      <c r="BC45" s="164"/>
      <c r="BD45" s="164"/>
      <c r="BE45" s="164"/>
      <c r="BF45" s="164"/>
      <c r="BG45" s="257">
        <f t="shared" si="13"/>
        <v>1</v>
      </c>
      <c r="BH45" s="257">
        <f t="shared" si="14"/>
        <v>1</v>
      </c>
      <c r="BI45" s="257">
        <f t="shared" si="15"/>
        <v>1</v>
      </c>
      <c r="BJ45" s="257">
        <f t="shared" si="16"/>
        <v>3</v>
      </c>
    </row>
    <row r="46" spans="1:151" x14ac:dyDescent="0.2">
      <c r="A46" s="175" t="s">
        <v>111</v>
      </c>
      <c r="B46" s="266" t="s">
        <v>252</v>
      </c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8"/>
      <c r="BG46" s="269"/>
      <c r="BH46" s="270"/>
      <c r="BI46" s="270"/>
      <c r="BJ46" s="271"/>
    </row>
    <row r="47" spans="1:151" ht="26.45" customHeight="1" x14ac:dyDescent="0.2">
      <c r="A47" s="162" t="s">
        <v>10</v>
      </c>
      <c r="B47" s="165" t="s">
        <v>210</v>
      </c>
      <c r="C47" s="164">
        <v>1</v>
      </c>
      <c r="D47" s="164"/>
      <c r="E47" s="164">
        <v>2</v>
      </c>
      <c r="F47" s="164"/>
      <c r="G47" s="164">
        <v>1</v>
      </c>
      <c r="H47" s="164">
        <v>1</v>
      </c>
      <c r="I47" s="164"/>
      <c r="J47" s="164"/>
      <c r="K47" s="164"/>
      <c r="L47" s="164">
        <v>1</v>
      </c>
      <c r="M47" s="164">
        <v>1</v>
      </c>
      <c r="N47" s="164">
        <v>1</v>
      </c>
      <c r="O47" s="164">
        <v>2</v>
      </c>
      <c r="P47" s="164"/>
      <c r="Q47" s="164">
        <v>2</v>
      </c>
      <c r="R47" s="164">
        <v>4</v>
      </c>
      <c r="S47" s="164"/>
      <c r="T47" s="164"/>
      <c r="U47" s="164"/>
      <c r="V47" s="164"/>
      <c r="W47" s="164"/>
      <c r="X47" s="164">
        <v>2</v>
      </c>
      <c r="Y47" s="164">
        <v>3</v>
      </c>
      <c r="Z47" s="164">
        <v>1</v>
      </c>
      <c r="AA47" s="164"/>
      <c r="AB47" s="164">
        <v>1</v>
      </c>
      <c r="AC47" s="164">
        <v>2</v>
      </c>
      <c r="AD47" s="164"/>
      <c r="AE47" s="164"/>
      <c r="AF47" s="164">
        <v>1</v>
      </c>
      <c r="AG47" s="164">
        <v>3</v>
      </c>
      <c r="AH47" s="164"/>
      <c r="AI47" s="164">
        <v>2</v>
      </c>
      <c r="AJ47" s="164"/>
      <c r="AK47" s="164"/>
      <c r="AL47" s="164"/>
      <c r="AM47" s="164">
        <v>3</v>
      </c>
      <c r="AN47" s="164">
        <v>3</v>
      </c>
      <c r="AO47" s="164">
        <v>2</v>
      </c>
      <c r="AP47" s="164"/>
      <c r="AQ47" s="164"/>
      <c r="AR47" s="164">
        <v>1</v>
      </c>
      <c r="AS47" s="164"/>
      <c r="AT47" s="164"/>
      <c r="AU47" s="164"/>
      <c r="AV47" s="166">
        <v>4</v>
      </c>
      <c r="AW47" s="164">
        <v>3</v>
      </c>
      <c r="AX47" s="164">
        <v>2</v>
      </c>
      <c r="AY47" s="164">
        <v>2</v>
      </c>
      <c r="AZ47" s="164">
        <v>2</v>
      </c>
      <c r="BA47" s="164"/>
      <c r="BB47" s="164">
        <v>4</v>
      </c>
      <c r="BC47" s="164">
        <v>1</v>
      </c>
      <c r="BD47" s="164">
        <v>1</v>
      </c>
      <c r="BE47" s="164"/>
      <c r="BF47" s="164"/>
      <c r="BG47" s="257">
        <f t="shared" ref="BG47" si="17">SUM(C47:V47)</f>
        <v>16</v>
      </c>
      <c r="BH47" s="257">
        <f>SUM(W47:AU47)</f>
        <v>24</v>
      </c>
      <c r="BI47" s="257">
        <f>SUM(AV47:BF47)</f>
        <v>19</v>
      </c>
      <c r="BJ47" s="257">
        <f t="shared" ref="BJ47" si="18">SUM(C47:BF47)</f>
        <v>59</v>
      </c>
    </row>
    <row r="48" spans="1:151" s="187" customFormat="1" ht="12.75" customHeight="1" x14ac:dyDescent="0.2">
      <c r="A48" s="186" t="s">
        <v>112</v>
      </c>
      <c r="B48" s="266" t="s">
        <v>244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8"/>
    </row>
    <row r="49" spans="1:62" x14ac:dyDescent="0.2">
      <c r="A49" s="162" t="s">
        <v>10</v>
      </c>
      <c r="B49" s="165" t="s">
        <v>77</v>
      </c>
      <c r="C49" s="164"/>
      <c r="D49" s="164"/>
      <c r="E49" s="164"/>
      <c r="F49" s="164"/>
      <c r="G49" s="164"/>
      <c r="H49" s="164"/>
      <c r="I49" s="164"/>
      <c r="J49" s="164"/>
      <c r="K49" s="164">
        <v>1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>
        <v>1</v>
      </c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6"/>
      <c r="AW49" s="164"/>
      <c r="AX49" s="164"/>
      <c r="AY49" s="164"/>
      <c r="AZ49" s="164"/>
      <c r="BA49" s="164">
        <v>1</v>
      </c>
      <c r="BB49" s="164"/>
      <c r="BC49" s="164"/>
      <c r="BD49" s="164"/>
      <c r="BE49" s="164"/>
      <c r="BF49" s="164"/>
      <c r="BG49" s="257">
        <f t="shared" ref="BG49:BG54" si="19">SUM(C49:V49)</f>
        <v>1</v>
      </c>
      <c r="BH49" s="257">
        <f t="shared" ref="BH49:BH54" si="20">SUM(W49:AU49)</f>
        <v>1</v>
      </c>
      <c r="BI49" s="257">
        <f t="shared" ref="BI49:BI53" si="21">SUM(AV49:BF49)</f>
        <v>1</v>
      </c>
      <c r="BJ49" s="257">
        <f t="shared" ref="BJ49:BJ54" si="22">SUM(C49:BF49)</f>
        <v>3</v>
      </c>
    </row>
    <row r="50" spans="1:62" ht="16.5" x14ac:dyDescent="0.2">
      <c r="A50" s="176" t="s">
        <v>9</v>
      </c>
      <c r="B50" s="169" t="s">
        <v>202</v>
      </c>
      <c r="C50" s="164"/>
      <c r="D50" s="164"/>
      <c r="E50" s="164"/>
      <c r="F50" s="164"/>
      <c r="G50" s="164"/>
      <c r="H50" s="164"/>
      <c r="I50" s="164"/>
      <c r="J50" s="164">
        <v>1</v>
      </c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>
        <v>1</v>
      </c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6"/>
      <c r="AW50" s="164"/>
      <c r="AX50" s="164"/>
      <c r="AY50" s="164"/>
      <c r="AZ50" s="164"/>
      <c r="BA50" s="164"/>
      <c r="BB50" s="164"/>
      <c r="BC50" s="164">
        <v>1</v>
      </c>
      <c r="BD50" s="164"/>
      <c r="BE50" s="164"/>
      <c r="BF50" s="164"/>
      <c r="BG50" s="257">
        <f t="shared" si="19"/>
        <v>1</v>
      </c>
      <c r="BH50" s="257">
        <f t="shared" si="20"/>
        <v>1</v>
      </c>
      <c r="BI50" s="257">
        <f t="shared" si="21"/>
        <v>1</v>
      </c>
      <c r="BJ50" s="257">
        <f t="shared" si="22"/>
        <v>3</v>
      </c>
    </row>
    <row r="51" spans="1:62" x14ac:dyDescent="0.2">
      <c r="A51" s="162" t="s">
        <v>8</v>
      </c>
      <c r="B51" s="169" t="s">
        <v>98</v>
      </c>
      <c r="C51" s="164"/>
      <c r="D51" s="164"/>
      <c r="E51" s="164"/>
      <c r="F51" s="164"/>
      <c r="G51" s="164"/>
      <c r="H51" s="164">
        <v>1</v>
      </c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>
        <v>1</v>
      </c>
      <c r="X51" s="164">
        <v>1</v>
      </c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6"/>
      <c r="AW51" s="164"/>
      <c r="AX51" s="164"/>
      <c r="AY51" s="164"/>
      <c r="AZ51" s="164"/>
      <c r="BA51" s="164"/>
      <c r="BB51" s="164"/>
      <c r="BC51" s="164">
        <v>1</v>
      </c>
      <c r="BD51" s="164"/>
      <c r="BE51" s="164"/>
      <c r="BF51" s="164"/>
      <c r="BG51" s="257">
        <f t="shared" si="19"/>
        <v>1</v>
      </c>
      <c r="BH51" s="257">
        <f t="shared" si="20"/>
        <v>2</v>
      </c>
      <c r="BI51" s="257">
        <f t="shared" si="21"/>
        <v>1</v>
      </c>
      <c r="BJ51" s="257">
        <f t="shared" si="22"/>
        <v>4</v>
      </c>
    </row>
    <row r="52" spans="1:62" x14ac:dyDescent="0.2">
      <c r="A52" s="176" t="s">
        <v>7</v>
      </c>
      <c r="B52" s="169" t="s">
        <v>78</v>
      </c>
      <c r="C52" s="164"/>
      <c r="D52" s="164"/>
      <c r="E52" s="164"/>
      <c r="F52" s="164">
        <v>1</v>
      </c>
      <c r="G52" s="164">
        <v>1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>
        <v>1</v>
      </c>
      <c r="AC52" s="164"/>
      <c r="AD52" s="164">
        <v>1</v>
      </c>
      <c r="AE52" s="164">
        <v>1</v>
      </c>
      <c r="AF52" s="164">
        <v>1</v>
      </c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6"/>
      <c r="AW52" s="164">
        <v>1</v>
      </c>
      <c r="AX52" s="164"/>
      <c r="AY52" s="164">
        <v>1</v>
      </c>
      <c r="AZ52" s="164"/>
      <c r="BA52" s="164"/>
      <c r="BB52" s="164"/>
      <c r="BC52" s="164"/>
      <c r="BD52" s="164"/>
      <c r="BE52" s="164"/>
      <c r="BF52" s="164"/>
      <c r="BG52" s="257">
        <f t="shared" si="19"/>
        <v>2</v>
      </c>
      <c r="BH52" s="257">
        <f t="shared" si="20"/>
        <v>4</v>
      </c>
      <c r="BI52" s="257">
        <f t="shared" si="21"/>
        <v>2</v>
      </c>
      <c r="BJ52" s="257">
        <f t="shared" si="22"/>
        <v>8</v>
      </c>
    </row>
    <row r="53" spans="1:62" x14ac:dyDescent="0.2">
      <c r="A53" s="162" t="s">
        <v>6</v>
      </c>
      <c r="B53" s="169" t="s">
        <v>79</v>
      </c>
      <c r="C53" s="164"/>
      <c r="D53" s="164"/>
      <c r="E53" s="164"/>
      <c r="F53" s="164"/>
      <c r="G53" s="164">
        <v>1</v>
      </c>
      <c r="H53" s="164">
        <v>1</v>
      </c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>
        <v>1</v>
      </c>
      <c r="X53" s="164"/>
      <c r="Y53" s="164"/>
      <c r="Z53" s="164"/>
      <c r="AA53" s="164"/>
      <c r="AB53" s="164"/>
      <c r="AC53" s="164">
        <v>1</v>
      </c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6"/>
      <c r="AW53" s="164"/>
      <c r="AX53" s="164"/>
      <c r="AY53" s="164"/>
      <c r="AZ53" s="164">
        <v>1</v>
      </c>
      <c r="BA53" s="164"/>
      <c r="BB53" s="164"/>
      <c r="BC53" s="164"/>
      <c r="BD53" s="164"/>
      <c r="BE53" s="164"/>
      <c r="BF53" s="164"/>
      <c r="BG53" s="257">
        <f t="shared" si="19"/>
        <v>2</v>
      </c>
      <c r="BH53" s="257">
        <f t="shared" si="20"/>
        <v>2</v>
      </c>
      <c r="BI53" s="257">
        <f t="shared" si="21"/>
        <v>1</v>
      </c>
      <c r="BJ53" s="257">
        <f t="shared" si="22"/>
        <v>5</v>
      </c>
    </row>
    <row r="54" spans="1:62" x14ac:dyDescent="0.2">
      <c r="A54" s="176" t="s">
        <v>5</v>
      </c>
      <c r="B54" s="169" t="s">
        <v>95</v>
      </c>
      <c r="C54" s="164"/>
      <c r="D54" s="164"/>
      <c r="E54" s="164">
        <v>1</v>
      </c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>
        <v>1</v>
      </c>
      <c r="Z54" s="164"/>
      <c r="AA54" s="164"/>
      <c r="AB54" s="164"/>
      <c r="AC54" s="164"/>
      <c r="AD54" s="164"/>
      <c r="AE54" s="164">
        <v>1</v>
      </c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6"/>
      <c r="AU54" s="166"/>
      <c r="AV54" s="166"/>
      <c r="AW54" s="164">
        <v>1</v>
      </c>
      <c r="AX54" s="164"/>
      <c r="AY54" s="164"/>
      <c r="AZ54" s="164"/>
      <c r="BA54" s="164"/>
      <c r="BB54" s="164"/>
      <c r="BC54" s="164"/>
      <c r="BD54" s="164"/>
      <c r="BE54" s="164"/>
      <c r="BF54" s="164"/>
      <c r="BG54" s="257">
        <f t="shared" si="19"/>
        <v>1</v>
      </c>
      <c r="BH54" s="257">
        <f t="shared" si="20"/>
        <v>2</v>
      </c>
      <c r="BI54" s="257">
        <f>SUM(AV54:BF54)</f>
        <v>1</v>
      </c>
      <c r="BJ54" s="257">
        <f t="shared" si="22"/>
        <v>4</v>
      </c>
    </row>
    <row r="55" spans="1:62" ht="12.75" customHeight="1" x14ac:dyDescent="0.2">
      <c r="A55" s="175" t="s">
        <v>192</v>
      </c>
      <c r="B55" s="266" t="s">
        <v>245</v>
      </c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8"/>
    </row>
    <row r="56" spans="1:62" x14ac:dyDescent="0.2">
      <c r="A56" s="176" t="s">
        <v>10</v>
      </c>
      <c r="B56" s="178" t="s">
        <v>94</v>
      </c>
      <c r="C56" s="177"/>
      <c r="D56" s="177">
        <v>1</v>
      </c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>
        <v>1</v>
      </c>
      <c r="AE56" s="177">
        <v>1</v>
      </c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>
        <v>1</v>
      </c>
      <c r="AQ56" s="177"/>
      <c r="AR56" s="177"/>
      <c r="AS56" s="177"/>
      <c r="AT56" s="177"/>
      <c r="AU56" s="177"/>
      <c r="AV56" s="177">
        <v>1</v>
      </c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257">
        <f t="shared" ref="BG56:BG58" si="23">SUM(C56:V56)</f>
        <v>1</v>
      </c>
      <c r="BH56" s="257">
        <f t="shared" ref="BH56:BH58" si="24">SUM(W56:AU56)</f>
        <v>3</v>
      </c>
      <c r="BI56" s="257">
        <f t="shared" ref="BI56:BI58" si="25">SUM(AV56:BF56)</f>
        <v>1</v>
      </c>
      <c r="BJ56" s="257">
        <f t="shared" ref="BJ56:BJ58" si="26">SUM(C56:BF56)</f>
        <v>5</v>
      </c>
    </row>
    <row r="57" spans="1:62" ht="16.5" x14ac:dyDescent="0.2">
      <c r="A57" s="176" t="s">
        <v>9</v>
      </c>
      <c r="B57" s="178" t="s">
        <v>200</v>
      </c>
      <c r="C57" s="177"/>
      <c r="D57" s="177">
        <v>1</v>
      </c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>
        <v>1</v>
      </c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>
        <v>1</v>
      </c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257">
        <f t="shared" si="23"/>
        <v>1</v>
      </c>
      <c r="BH57" s="257">
        <f t="shared" si="24"/>
        <v>1</v>
      </c>
      <c r="BI57" s="257">
        <f t="shared" si="25"/>
        <v>1</v>
      </c>
      <c r="BJ57" s="257">
        <f t="shared" si="26"/>
        <v>3</v>
      </c>
    </row>
    <row r="58" spans="1:62" x14ac:dyDescent="0.2">
      <c r="A58" s="176" t="s">
        <v>8</v>
      </c>
      <c r="B58" s="178" t="s">
        <v>96</v>
      </c>
      <c r="C58" s="177"/>
      <c r="D58" s="177"/>
      <c r="E58" s="177"/>
      <c r="F58" s="177"/>
      <c r="G58" s="177"/>
      <c r="H58" s="177">
        <v>1</v>
      </c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>
        <v>1</v>
      </c>
      <c r="X58" s="177">
        <v>1</v>
      </c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>
        <v>1</v>
      </c>
      <c r="BD58" s="177"/>
      <c r="BE58" s="177"/>
      <c r="BF58" s="177"/>
      <c r="BG58" s="257">
        <f t="shared" si="23"/>
        <v>1</v>
      </c>
      <c r="BH58" s="257">
        <f t="shared" si="24"/>
        <v>2</v>
      </c>
      <c r="BI58" s="257">
        <f t="shared" si="25"/>
        <v>1</v>
      </c>
      <c r="BJ58" s="257">
        <f t="shared" si="26"/>
        <v>4</v>
      </c>
    </row>
    <row r="59" spans="1:62" ht="16.5" x14ac:dyDescent="0.2">
      <c r="A59" s="222" t="s">
        <v>7</v>
      </c>
      <c r="B59" s="223" t="s">
        <v>97</v>
      </c>
      <c r="C59" s="224"/>
      <c r="D59" s="224"/>
      <c r="E59" s="224"/>
      <c r="F59" s="224"/>
      <c r="G59" s="224">
        <v>1</v>
      </c>
      <c r="H59" s="224">
        <v>1</v>
      </c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>
        <v>1</v>
      </c>
      <c r="X59" s="224"/>
      <c r="Y59" s="224"/>
      <c r="Z59" s="224"/>
      <c r="AA59" s="224"/>
      <c r="AB59" s="224"/>
      <c r="AC59" s="224">
        <v>1</v>
      </c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>
        <v>1</v>
      </c>
      <c r="BA59" s="224"/>
      <c r="BB59" s="224"/>
      <c r="BC59" s="224"/>
      <c r="BD59" s="224"/>
      <c r="BE59" s="224"/>
      <c r="BF59" s="224"/>
      <c r="BG59" s="258">
        <f>SUM(C59:V59)</f>
        <v>2</v>
      </c>
      <c r="BH59" s="258">
        <f>SUM(W59:AU59)</f>
        <v>2</v>
      </c>
      <c r="BI59" s="258">
        <f>SUM(AV59:BF59)</f>
        <v>1</v>
      </c>
      <c r="BJ59" s="258">
        <f>SUM(C59:BF59)</f>
        <v>5</v>
      </c>
    </row>
    <row r="60" spans="1:62" ht="12.75" customHeight="1" x14ac:dyDescent="0.2">
      <c r="A60" s="175" t="s">
        <v>201</v>
      </c>
      <c r="B60" s="266" t="s">
        <v>246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8"/>
    </row>
    <row r="61" spans="1:62" x14ac:dyDescent="0.2">
      <c r="A61" s="226" t="s">
        <v>10</v>
      </c>
      <c r="B61" s="180" t="s">
        <v>205</v>
      </c>
      <c r="C61" s="225"/>
      <c r="D61" s="225"/>
      <c r="E61" s="225"/>
      <c r="F61" s="225"/>
      <c r="G61" s="225"/>
      <c r="H61" s="225"/>
      <c r="I61" s="225"/>
      <c r="J61" s="225">
        <v>5</v>
      </c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>
        <v>6</v>
      </c>
      <c r="AF61" s="225"/>
      <c r="AG61" s="225"/>
      <c r="AH61" s="225"/>
      <c r="AI61" s="225"/>
      <c r="AJ61" s="225"/>
      <c r="AK61" s="225"/>
      <c r="AL61" s="225"/>
      <c r="AM61" s="225"/>
      <c r="AN61" s="225"/>
      <c r="AO61" s="225"/>
      <c r="AP61" s="225"/>
      <c r="AQ61" s="225"/>
      <c r="AR61" s="225"/>
      <c r="AS61" s="225"/>
      <c r="AT61" s="225"/>
      <c r="AU61" s="225"/>
      <c r="AV61" s="225"/>
      <c r="AW61" s="225"/>
      <c r="AX61" s="225"/>
      <c r="AY61" s="225"/>
      <c r="AZ61" s="225"/>
      <c r="BA61" s="225"/>
      <c r="BB61" s="225"/>
      <c r="BC61" s="225">
        <v>1</v>
      </c>
      <c r="BD61" s="225"/>
      <c r="BE61" s="225"/>
      <c r="BF61" s="225"/>
      <c r="BG61" s="258">
        <f>SUM(C61:V61)</f>
        <v>5</v>
      </c>
      <c r="BH61" s="258">
        <f>SUM(W61:AU61)</f>
        <v>6</v>
      </c>
      <c r="BI61" s="258">
        <f>SUM(AV61:BF61)</f>
        <v>1</v>
      </c>
      <c r="BJ61" s="258">
        <f>SUM(C61:BF61)</f>
        <v>12</v>
      </c>
    </row>
    <row r="62" spans="1:62" ht="16.5" x14ac:dyDescent="0.2">
      <c r="A62" s="226" t="s">
        <v>9</v>
      </c>
      <c r="B62" s="180" t="s">
        <v>206</v>
      </c>
      <c r="C62" s="177">
        <v>1</v>
      </c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>
        <v>1</v>
      </c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>
        <v>1</v>
      </c>
      <c r="AR62" s="177"/>
      <c r="AS62" s="177"/>
      <c r="AT62" s="177"/>
      <c r="AU62" s="177"/>
      <c r="AV62" s="177"/>
      <c r="AW62" s="177"/>
      <c r="AX62" s="177"/>
      <c r="AY62" s="177"/>
      <c r="AZ62" s="177">
        <v>1</v>
      </c>
      <c r="BA62" s="177"/>
      <c r="BB62" s="177"/>
      <c r="BC62" s="177"/>
      <c r="BD62" s="177"/>
      <c r="BE62" s="177"/>
      <c r="BF62" s="177"/>
      <c r="BG62" s="258">
        <f t="shared" ref="BG62:BG66" si="27">SUM(C62:V62)</f>
        <v>1</v>
      </c>
      <c r="BH62" s="258">
        <f t="shared" ref="BH62:BH66" si="28">SUM(W62:AU62)</f>
        <v>2</v>
      </c>
      <c r="BI62" s="258">
        <f t="shared" ref="BI62:BI66" si="29">SUM(AV62:BF62)</f>
        <v>1</v>
      </c>
      <c r="BJ62" s="258">
        <f t="shared" ref="BJ62:BJ66" si="30">SUM(C62:BF62)</f>
        <v>4</v>
      </c>
    </row>
    <row r="63" spans="1:62" x14ac:dyDescent="0.2">
      <c r="A63" s="227" t="s">
        <v>8</v>
      </c>
      <c r="B63" s="180" t="s">
        <v>207</v>
      </c>
      <c r="C63" s="177"/>
      <c r="D63" s="177">
        <v>1</v>
      </c>
      <c r="E63" s="177"/>
      <c r="F63" s="177">
        <v>1</v>
      </c>
      <c r="G63" s="177"/>
      <c r="H63" s="177"/>
      <c r="I63" s="177"/>
      <c r="J63" s="177">
        <v>1</v>
      </c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>
        <v>1</v>
      </c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>
        <v>1</v>
      </c>
      <c r="BB63" s="177"/>
      <c r="BC63" s="177"/>
      <c r="BD63" s="177"/>
      <c r="BE63" s="177"/>
      <c r="BF63" s="177"/>
      <c r="BG63" s="258">
        <f t="shared" si="27"/>
        <v>3</v>
      </c>
      <c r="BH63" s="258">
        <f t="shared" si="28"/>
        <v>1</v>
      </c>
      <c r="BI63" s="258">
        <f t="shared" si="29"/>
        <v>1</v>
      </c>
      <c r="BJ63" s="258">
        <f t="shared" si="30"/>
        <v>5</v>
      </c>
    </row>
    <row r="64" spans="1:62" ht="57.75" x14ac:dyDescent="0.2">
      <c r="A64" s="226" t="s">
        <v>7</v>
      </c>
      <c r="B64" s="180" t="s">
        <v>209</v>
      </c>
      <c r="C64" s="177"/>
      <c r="D64" s="177"/>
      <c r="E64" s="177"/>
      <c r="F64" s="177">
        <v>2</v>
      </c>
      <c r="G64" s="177"/>
      <c r="H64" s="177"/>
      <c r="I64" s="177"/>
      <c r="J64" s="177">
        <v>1</v>
      </c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>
        <v>1</v>
      </c>
      <c r="X64" s="177"/>
      <c r="Y64" s="177"/>
      <c r="Z64" s="177">
        <v>1</v>
      </c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>
        <v>1</v>
      </c>
      <c r="BA64" s="177"/>
      <c r="BB64" s="177"/>
      <c r="BC64" s="177">
        <v>1</v>
      </c>
      <c r="BD64" s="177"/>
      <c r="BE64" s="177"/>
      <c r="BF64" s="177"/>
      <c r="BG64" s="258">
        <f t="shared" si="27"/>
        <v>3</v>
      </c>
      <c r="BH64" s="258">
        <f t="shared" si="28"/>
        <v>2</v>
      </c>
      <c r="BI64" s="258">
        <f t="shared" si="29"/>
        <v>2</v>
      </c>
      <c r="BJ64" s="258">
        <f t="shared" si="30"/>
        <v>7</v>
      </c>
    </row>
    <row r="65" spans="1:62" ht="24.75" x14ac:dyDescent="0.2">
      <c r="A65" s="226" t="s">
        <v>6</v>
      </c>
      <c r="B65" s="180" t="s">
        <v>203</v>
      </c>
      <c r="C65" s="177">
        <v>1</v>
      </c>
      <c r="D65" s="177"/>
      <c r="E65" s="177">
        <v>1</v>
      </c>
      <c r="F65" s="177"/>
      <c r="G65" s="177">
        <v>1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>
        <v>2</v>
      </c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>
        <v>1</v>
      </c>
      <c r="BD65" s="177"/>
      <c r="BE65" s="177"/>
      <c r="BF65" s="177"/>
      <c r="BG65" s="258">
        <f t="shared" si="27"/>
        <v>3</v>
      </c>
      <c r="BH65" s="258">
        <f t="shared" si="28"/>
        <v>2</v>
      </c>
      <c r="BI65" s="258">
        <f t="shared" si="29"/>
        <v>1</v>
      </c>
      <c r="BJ65" s="258">
        <f t="shared" si="30"/>
        <v>6</v>
      </c>
    </row>
    <row r="66" spans="1:62" ht="24.75" x14ac:dyDescent="0.2">
      <c r="A66" s="226" t="s">
        <v>5</v>
      </c>
      <c r="B66" s="180" t="s">
        <v>204</v>
      </c>
      <c r="C66" s="228"/>
      <c r="D66" s="228"/>
      <c r="E66" s="228"/>
      <c r="F66" s="228"/>
      <c r="G66" s="228"/>
      <c r="H66" s="228"/>
      <c r="I66" s="228"/>
      <c r="J66" s="262">
        <v>5</v>
      </c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62">
        <v>3</v>
      </c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62">
        <v>1</v>
      </c>
      <c r="BD66" s="228"/>
      <c r="BE66" s="228"/>
      <c r="BF66" s="228"/>
      <c r="BG66" s="258">
        <f t="shared" si="27"/>
        <v>5</v>
      </c>
      <c r="BH66" s="258">
        <f t="shared" si="28"/>
        <v>3</v>
      </c>
      <c r="BI66" s="258">
        <f t="shared" si="29"/>
        <v>1</v>
      </c>
      <c r="BJ66" s="258">
        <f t="shared" si="30"/>
        <v>9</v>
      </c>
    </row>
    <row r="67" spans="1:62" x14ac:dyDescent="0.2">
      <c r="A67" s="179" t="s">
        <v>193</v>
      </c>
      <c r="B67" s="272" t="s">
        <v>194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</row>
    <row r="68" spans="1:62" x14ac:dyDescent="0.2">
      <c r="A68" s="176" t="s">
        <v>10</v>
      </c>
      <c r="B68" s="180" t="s">
        <v>198</v>
      </c>
      <c r="C68" s="177"/>
      <c r="D68" s="177">
        <v>1</v>
      </c>
      <c r="E68" s="177"/>
      <c r="F68" s="177"/>
      <c r="G68" s="177"/>
      <c r="H68" s="177"/>
      <c r="I68" s="177"/>
      <c r="J68" s="177"/>
      <c r="K68" s="177"/>
      <c r="L68" s="177"/>
      <c r="M68" s="177">
        <v>1</v>
      </c>
      <c r="N68" s="177"/>
      <c r="O68" s="177"/>
      <c r="P68" s="177"/>
      <c r="Q68" s="177"/>
      <c r="R68" s="177"/>
      <c r="S68" s="177"/>
      <c r="T68" s="177"/>
      <c r="U68" s="177">
        <v>1</v>
      </c>
      <c r="V68" s="177"/>
      <c r="W68" s="177"/>
      <c r="X68" s="177"/>
      <c r="Y68" s="177"/>
      <c r="Z68" s="177"/>
      <c r="AA68" s="177"/>
      <c r="AB68" s="177">
        <v>1</v>
      </c>
      <c r="AC68" s="177"/>
      <c r="AD68" s="177"/>
      <c r="AE68" s="177"/>
      <c r="AF68" s="177"/>
      <c r="AG68" s="177">
        <v>1</v>
      </c>
      <c r="AH68" s="177"/>
      <c r="AI68" s="177"/>
      <c r="AJ68" s="177"/>
      <c r="AK68" s="177"/>
      <c r="AL68" s="177"/>
      <c r="AM68" s="177"/>
      <c r="AN68" s="177"/>
      <c r="AO68" s="177">
        <v>1</v>
      </c>
      <c r="AP68" s="177"/>
      <c r="AQ68" s="177"/>
      <c r="AR68" s="177"/>
      <c r="AS68" s="177"/>
      <c r="AT68" s="177"/>
      <c r="AU68" s="177"/>
      <c r="AV68" s="177"/>
      <c r="AW68" s="177"/>
      <c r="AX68" s="177">
        <v>1</v>
      </c>
      <c r="AY68" s="177"/>
      <c r="AZ68" s="177">
        <v>1</v>
      </c>
      <c r="BA68" s="177"/>
      <c r="BB68" s="177">
        <v>1</v>
      </c>
      <c r="BC68" s="177"/>
      <c r="BD68" s="177"/>
      <c r="BE68" s="177"/>
      <c r="BF68" s="177"/>
      <c r="BG68" s="257">
        <f t="shared" ref="BG68:BG70" si="31">SUM(C68:V68)</f>
        <v>3</v>
      </c>
      <c r="BH68" s="257">
        <f t="shared" si="7"/>
        <v>3</v>
      </c>
      <c r="BI68" s="257">
        <f t="shared" ref="BI68:BI75" si="32">SUM(AV68:BF68)</f>
        <v>3</v>
      </c>
      <c r="BJ68" s="257">
        <f t="shared" ref="BJ68:BJ75" si="33">SUM(C68:BF68)</f>
        <v>9</v>
      </c>
    </row>
    <row r="69" spans="1:62" x14ac:dyDescent="0.2">
      <c r="A69" s="176" t="s">
        <v>9</v>
      </c>
      <c r="B69" s="180" t="s">
        <v>106</v>
      </c>
      <c r="C69" s="177"/>
      <c r="D69" s="177">
        <v>1</v>
      </c>
      <c r="E69" s="177"/>
      <c r="F69" s="177"/>
      <c r="G69" s="177"/>
      <c r="H69" s="177"/>
      <c r="I69" s="177"/>
      <c r="J69" s="177"/>
      <c r="K69" s="177"/>
      <c r="L69" s="177"/>
      <c r="M69" s="177">
        <v>1</v>
      </c>
      <c r="N69" s="177"/>
      <c r="O69" s="177"/>
      <c r="P69" s="177"/>
      <c r="Q69" s="177"/>
      <c r="R69" s="177"/>
      <c r="S69" s="177"/>
      <c r="T69" s="177"/>
      <c r="U69" s="177">
        <v>1</v>
      </c>
      <c r="V69" s="177"/>
      <c r="W69" s="177"/>
      <c r="X69" s="177"/>
      <c r="Y69" s="177"/>
      <c r="Z69" s="177"/>
      <c r="AA69" s="177"/>
      <c r="AB69" s="177">
        <v>1</v>
      </c>
      <c r="AC69" s="177"/>
      <c r="AD69" s="177"/>
      <c r="AE69" s="177"/>
      <c r="AF69" s="177"/>
      <c r="AG69" s="177">
        <v>1</v>
      </c>
      <c r="AH69" s="177"/>
      <c r="AI69" s="177"/>
      <c r="AJ69" s="177"/>
      <c r="AK69" s="177"/>
      <c r="AL69" s="177"/>
      <c r="AM69" s="177"/>
      <c r="AN69" s="177"/>
      <c r="AO69" s="177">
        <v>1</v>
      </c>
      <c r="AP69" s="177"/>
      <c r="AQ69" s="177"/>
      <c r="AR69" s="177"/>
      <c r="AS69" s="177"/>
      <c r="AT69" s="177"/>
      <c r="AU69" s="177"/>
      <c r="AV69" s="177"/>
      <c r="AW69" s="177"/>
      <c r="AX69" s="177">
        <v>1</v>
      </c>
      <c r="AY69" s="177"/>
      <c r="AZ69" s="177">
        <v>1</v>
      </c>
      <c r="BA69" s="177"/>
      <c r="BB69" s="177">
        <v>1</v>
      </c>
      <c r="BC69" s="177"/>
      <c r="BD69" s="177"/>
      <c r="BE69" s="177"/>
      <c r="BF69" s="177"/>
      <c r="BG69" s="257">
        <f t="shared" si="31"/>
        <v>3</v>
      </c>
      <c r="BH69" s="257">
        <f t="shared" si="7"/>
        <v>3</v>
      </c>
      <c r="BI69" s="257">
        <f t="shared" si="32"/>
        <v>3</v>
      </c>
      <c r="BJ69" s="257">
        <f t="shared" si="33"/>
        <v>9</v>
      </c>
    </row>
    <row r="70" spans="1:62" x14ac:dyDescent="0.2">
      <c r="A70" s="176" t="s">
        <v>8</v>
      </c>
      <c r="B70" s="180" t="s">
        <v>107</v>
      </c>
      <c r="C70" s="181"/>
      <c r="D70" s="181">
        <v>2</v>
      </c>
      <c r="E70" s="181"/>
      <c r="F70" s="181"/>
      <c r="G70" s="181"/>
      <c r="H70" s="181"/>
      <c r="I70" s="181"/>
      <c r="J70" s="181"/>
      <c r="K70" s="181"/>
      <c r="L70" s="181"/>
      <c r="M70" s="181">
        <v>2</v>
      </c>
      <c r="N70" s="181"/>
      <c r="O70" s="181"/>
      <c r="P70" s="181"/>
      <c r="Q70" s="181"/>
      <c r="R70" s="181"/>
      <c r="S70" s="181"/>
      <c r="T70" s="181"/>
      <c r="U70" s="181">
        <v>2</v>
      </c>
      <c r="V70" s="181"/>
      <c r="W70" s="181"/>
      <c r="X70" s="181"/>
      <c r="Y70" s="181"/>
      <c r="Z70" s="181"/>
      <c r="AA70" s="181"/>
      <c r="AB70" s="181">
        <v>2</v>
      </c>
      <c r="AC70" s="181"/>
      <c r="AD70" s="181"/>
      <c r="AE70" s="181"/>
      <c r="AF70" s="181"/>
      <c r="AG70" s="181">
        <v>2</v>
      </c>
      <c r="AH70" s="181"/>
      <c r="AI70" s="181"/>
      <c r="AJ70" s="181"/>
      <c r="AK70" s="181"/>
      <c r="AL70" s="181"/>
      <c r="AM70" s="181"/>
      <c r="AN70" s="181"/>
      <c r="AO70" s="181">
        <v>2</v>
      </c>
      <c r="AP70" s="181"/>
      <c r="AQ70" s="181"/>
      <c r="AR70" s="181"/>
      <c r="AS70" s="181"/>
      <c r="AT70" s="181"/>
      <c r="AU70" s="181"/>
      <c r="AV70" s="181"/>
      <c r="AW70" s="181"/>
      <c r="AX70" s="181">
        <v>2</v>
      </c>
      <c r="AY70" s="181"/>
      <c r="AZ70" s="181">
        <v>2</v>
      </c>
      <c r="BA70" s="181"/>
      <c r="BB70" s="181">
        <v>2</v>
      </c>
      <c r="BC70" s="181"/>
      <c r="BD70" s="181"/>
      <c r="BE70" s="181"/>
      <c r="BF70" s="181"/>
      <c r="BG70" s="257">
        <f t="shared" si="31"/>
        <v>6</v>
      </c>
      <c r="BH70" s="257">
        <f t="shared" si="7"/>
        <v>6</v>
      </c>
      <c r="BI70" s="257">
        <f t="shared" si="32"/>
        <v>6</v>
      </c>
      <c r="BJ70" s="257">
        <f t="shared" si="33"/>
        <v>18</v>
      </c>
    </row>
    <row r="71" spans="1:62" x14ac:dyDescent="0.2">
      <c r="A71" s="176" t="s">
        <v>5</v>
      </c>
      <c r="B71" s="182" t="s">
        <v>239</v>
      </c>
      <c r="C71" s="183"/>
      <c r="D71" s="183">
        <v>1</v>
      </c>
      <c r="E71" s="183">
        <v>1</v>
      </c>
      <c r="F71" s="183"/>
      <c r="G71" s="183"/>
      <c r="H71" s="183"/>
      <c r="I71" s="183">
        <v>1</v>
      </c>
      <c r="J71" s="183">
        <v>1</v>
      </c>
      <c r="K71" s="183"/>
      <c r="L71" s="183"/>
      <c r="M71" s="183">
        <v>1</v>
      </c>
      <c r="N71" s="183"/>
      <c r="O71" s="183"/>
      <c r="P71" s="183"/>
      <c r="Q71" s="183">
        <v>1</v>
      </c>
      <c r="R71" s="183"/>
      <c r="S71" s="183"/>
      <c r="T71" s="183"/>
      <c r="U71" s="183">
        <v>1</v>
      </c>
      <c r="V71" s="183"/>
      <c r="W71" s="183"/>
      <c r="X71" s="183"/>
      <c r="Y71" s="183">
        <v>1</v>
      </c>
      <c r="Z71" s="183"/>
      <c r="AA71" s="183">
        <v>1</v>
      </c>
      <c r="AB71" s="183"/>
      <c r="AC71" s="183"/>
      <c r="AD71" s="183">
        <v>1</v>
      </c>
      <c r="AE71" s="183">
        <v>1</v>
      </c>
      <c r="AF71" s="183"/>
      <c r="AG71" s="183">
        <v>1</v>
      </c>
      <c r="AH71" s="183"/>
      <c r="AI71" s="183"/>
      <c r="AJ71" s="183"/>
      <c r="AK71" s="183"/>
      <c r="AL71" s="183"/>
      <c r="AM71" s="183">
        <v>1</v>
      </c>
      <c r="AN71" s="183">
        <v>1</v>
      </c>
      <c r="AO71" s="183"/>
      <c r="AP71" s="183">
        <v>1</v>
      </c>
      <c r="AQ71" s="183"/>
      <c r="AR71" s="183"/>
      <c r="AS71" s="183"/>
      <c r="AT71" s="184"/>
      <c r="AU71" s="184"/>
      <c r="AV71" s="184"/>
      <c r="AW71" s="183"/>
      <c r="AX71" s="183">
        <v>1</v>
      </c>
      <c r="AY71" s="183"/>
      <c r="AZ71" s="183"/>
      <c r="BA71" s="183"/>
      <c r="BB71" s="183">
        <v>1</v>
      </c>
      <c r="BC71" s="183"/>
      <c r="BD71" s="183"/>
      <c r="BE71" s="183"/>
      <c r="BF71" s="183">
        <v>1</v>
      </c>
      <c r="BG71" s="257">
        <f>SUM(C71:V71)</f>
        <v>7</v>
      </c>
      <c r="BH71" s="257">
        <f t="shared" ref="BH71" si="34">SUM(W71:AU71)</f>
        <v>8</v>
      </c>
      <c r="BI71" s="257">
        <f t="shared" ref="BI71" si="35">SUM(AV71:BF71)</f>
        <v>3</v>
      </c>
      <c r="BJ71" s="257">
        <f t="shared" ref="BJ71" si="36">SUM(C71:BF71)</f>
        <v>18</v>
      </c>
    </row>
    <row r="72" spans="1:62" x14ac:dyDescent="0.2">
      <c r="A72" s="176"/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4"/>
      <c r="AU72" s="184"/>
      <c r="AV72" s="184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257"/>
      <c r="BH72" s="257"/>
      <c r="BI72" s="257"/>
      <c r="BJ72" s="257"/>
    </row>
    <row r="73" spans="1:62" ht="12.75" customHeight="1" x14ac:dyDescent="0.2">
      <c r="A73" s="264" t="s">
        <v>195</v>
      </c>
      <c r="B73" s="265"/>
      <c r="C73" s="256">
        <f>SUM(C5:C8,C10:C23,C25:C31,C33:C45,C47,C68:C72)</f>
        <v>9</v>
      </c>
      <c r="D73" s="256">
        <f t="shared" ref="D73:BF73" si="37">SUM(D5:D8,D10:D23,D25:D31,D33:D45,D47,D68:D72)</f>
        <v>13</v>
      </c>
      <c r="E73" s="256">
        <f t="shared" si="37"/>
        <v>9</v>
      </c>
      <c r="F73" s="256">
        <f t="shared" si="37"/>
        <v>10</v>
      </c>
      <c r="G73" s="256">
        <f t="shared" si="37"/>
        <v>3</v>
      </c>
      <c r="H73" s="256">
        <f t="shared" si="37"/>
        <v>2</v>
      </c>
      <c r="I73" s="256">
        <f t="shared" si="37"/>
        <v>4</v>
      </c>
      <c r="J73" s="256">
        <f t="shared" si="37"/>
        <v>2</v>
      </c>
      <c r="K73" s="256">
        <f t="shared" si="37"/>
        <v>3</v>
      </c>
      <c r="L73" s="256">
        <f t="shared" si="37"/>
        <v>5</v>
      </c>
      <c r="M73" s="256">
        <f t="shared" si="37"/>
        <v>12</v>
      </c>
      <c r="N73" s="256">
        <f t="shared" si="37"/>
        <v>3</v>
      </c>
      <c r="O73" s="256">
        <f t="shared" si="37"/>
        <v>7</v>
      </c>
      <c r="P73" s="256">
        <f t="shared" si="37"/>
        <v>2</v>
      </c>
      <c r="Q73" s="256">
        <f t="shared" si="37"/>
        <v>14</v>
      </c>
      <c r="R73" s="256">
        <f t="shared" si="37"/>
        <v>12</v>
      </c>
      <c r="S73" s="256">
        <f t="shared" si="37"/>
        <v>4</v>
      </c>
      <c r="T73" s="256">
        <f t="shared" si="37"/>
        <v>5</v>
      </c>
      <c r="U73" s="256">
        <f t="shared" si="37"/>
        <v>8</v>
      </c>
      <c r="V73" s="256">
        <f t="shared" si="37"/>
        <v>2</v>
      </c>
      <c r="W73" s="256">
        <f t="shared" si="37"/>
        <v>3</v>
      </c>
      <c r="X73" s="256">
        <f t="shared" si="37"/>
        <v>7</v>
      </c>
      <c r="Y73" s="256">
        <f t="shared" si="37"/>
        <v>7</v>
      </c>
      <c r="Z73" s="256">
        <f t="shared" si="37"/>
        <v>8</v>
      </c>
      <c r="AA73" s="256">
        <f t="shared" si="37"/>
        <v>4</v>
      </c>
      <c r="AB73" s="256">
        <f t="shared" si="37"/>
        <v>10</v>
      </c>
      <c r="AC73" s="256">
        <f t="shared" si="37"/>
        <v>4</v>
      </c>
      <c r="AD73" s="256">
        <f t="shared" si="37"/>
        <v>3</v>
      </c>
      <c r="AE73" s="256">
        <f t="shared" si="37"/>
        <v>2</v>
      </c>
      <c r="AF73" s="256">
        <f t="shared" si="37"/>
        <v>4</v>
      </c>
      <c r="AG73" s="256">
        <f t="shared" si="37"/>
        <v>19</v>
      </c>
      <c r="AH73" s="256">
        <f t="shared" si="37"/>
        <v>6</v>
      </c>
      <c r="AI73" s="256">
        <f t="shared" si="37"/>
        <v>5</v>
      </c>
      <c r="AJ73" s="256">
        <f t="shared" si="37"/>
        <v>3</v>
      </c>
      <c r="AK73" s="256">
        <f t="shared" si="37"/>
        <v>3</v>
      </c>
      <c r="AL73" s="256">
        <f t="shared" si="37"/>
        <v>1</v>
      </c>
      <c r="AM73" s="256">
        <f t="shared" si="37"/>
        <v>15</v>
      </c>
      <c r="AN73" s="256">
        <f t="shared" si="37"/>
        <v>13</v>
      </c>
      <c r="AO73" s="256">
        <f t="shared" si="37"/>
        <v>9</v>
      </c>
      <c r="AP73" s="256">
        <f t="shared" si="37"/>
        <v>6</v>
      </c>
      <c r="AQ73" s="256">
        <f t="shared" si="37"/>
        <v>3</v>
      </c>
      <c r="AR73" s="256">
        <f t="shared" si="37"/>
        <v>6</v>
      </c>
      <c r="AS73" s="256">
        <f t="shared" si="37"/>
        <v>7</v>
      </c>
      <c r="AT73" s="256">
        <f t="shared" si="37"/>
        <v>2</v>
      </c>
      <c r="AU73" s="256">
        <f t="shared" si="37"/>
        <v>2</v>
      </c>
      <c r="AV73" s="256">
        <f t="shared" si="37"/>
        <v>16</v>
      </c>
      <c r="AW73" s="256">
        <f t="shared" si="37"/>
        <v>23</v>
      </c>
      <c r="AX73" s="256">
        <f t="shared" si="37"/>
        <v>15</v>
      </c>
      <c r="AY73" s="256">
        <f t="shared" si="37"/>
        <v>7</v>
      </c>
      <c r="AZ73" s="256">
        <f t="shared" si="37"/>
        <v>22</v>
      </c>
      <c r="BA73" s="256">
        <f t="shared" si="37"/>
        <v>5</v>
      </c>
      <c r="BB73" s="256">
        <f t="shared" si="37"/>
        <v>19</v>
      </c>
      <c r="BC73" s="256">
        <f t="shared" si="37"/>
        <v>5</v>
      </c>
      <c r="BD73" s="256">
        <f t="shared" si="37"/>
        <v>3</v>
      </c>
      <c r="BE73" s="256">
        <f t="shared" si="37"/>
        <v>2</v>
      </c>
      <c r="BF73" s="256">
        <f t="shared" si="37"/>
        <v>5</v>
      </c>
      <c r="BG73" s="257">
        <f>SUM(C73:V73)</f>
        <v>129</v>
      </c>
      <c r="BH73" s="257">
        <f t="shared" si="7"/>
        <v>152</v>
      </c>
      <c r="BI73" s="257">
        <f t="shared" si="32"/>
        <v>122</v>
      </c>
      <c r="BJ73" s="257">
        <f t="shared" si="33"/>
        <v>403</v>
      </c>
    </row>
    <row r="74" spans="1:62" ht="13.15" customHeight="1" x14ac:dyDescent="0.2">
      <c r="A74" s="264" t="s">
        <v>196</v>
      </c>
      <c r="B74" s="265"/>
      <c r="C74" s="259">
        <f>SUM(C5:C8,C10:C23,C25:C31,C33:C45,C49:C54,C68:C72)</f>
        <v>8</v>
      </c>
      <c r="D74" s="259">
        <f t="shared" ref="D74:BF74" si="38">SUM(D5:D8,D10:D23,D25:D31,D33:D45,D49:D54,D68:D72)</f>
        <v>13</v>
      </c>
      <c r="E74" s="259">
        <f t="shared" si="38"/>
        <v>8</v>
      </c>
      <c r="F74" s="259">
        <f t="shared" si="38"/>
        <v>11</v>
      </c>
      <c r="G74" s="259">
        <f t="shared" si="38"/>
        <v>4</v>
      </c>
      <c r="H74" s="259">
        <f t="shared" si="38"/>
        <v>3</v>
      </c>
      <c r="I74" s="259">
        <f t="shared" si="38"/>
        <v>4</v>
      </c>
      <c r="J74" s="259">
        <f t="shared" si="38"/>
        <v>3</v>
      </c>
      <c r="K74" s="259">
        <f t="shared" si="38"/>
        <v>4</v>
      </c>
      <c r="L74" s="259">
        <f t="shared" si="38"/>
        <v>4</v>
      </c>
      <c r="M74" s="259">
        <f t="shared" si="38"/>
        <v>11</v>
      </c>
      <c r="N74" s="259">
        <f t="shared" si="38"/>
        <v>2</v>
      </c>
      <c r="O74" s="259">
        <f t="shared" si="38"/>
        <v>5</v>
      </c>
      <c r="P74" s="259">
        <f t="shared" si="38"/>
        <v>2</v>
      </c>
      <c r="Q74" s="259">
        <f t="shared" si="38"/>
        <v>12</v>
      </c>
      <c r="R74" s="259">
        <f t="shared" si="38"/>
        <v>8</v>
      </c>
      <c r="S74" s="259">
        <f t="shared" si="38"/>
        <v>4</v>
      </c>
      <c r="T74" s="259">
        <f t="shared" si="38"/>
        <v>5</v>
      </c>
      <c r="U74" s="259">
        <f t="shared" si="38"/>
        <v>8</v>
      </c>
      <c r="V74" s="259">
        <f t="shared" si="38"/>
        <v>2</v>
      </c>
      <c r="W74" s="259">
        <f t="shared" si="38"/>
        <v>5</v>
      </c>
      <c r="X74" s="259">
        <f t="shared" si="38"/>
        <v>6</v>
      </c>
      <c r="Y74" s="259">
        <f t="shared" si="38"/>
        <v>5</v>
      </c>
      <c r="Z74" s="259">
        <f t="shared" si="38"/>
        <v>7</v>
      </c>
      <c r="AA74" s="259">
        <f t="shared" si="38"/>
        <v>4</v>
      </c>
      <c r="AB74" s="259">
        <f t="shared" si="38"/>
        <v>10</v>
      </c>
      <c r="AC74" s="259">
        <f t="shared" si="38"/>
        <v>3</v>
      </c>
      <c r="AD74" s="259">
        <f t="shared" si="38"/>
        <v>4</v>
      </c>
      <c r="AE74" s="259">
        <f t="shared" si="38"/>
        <v>5</v>
      </c>
      <c r="AF74" s="259">
        <f t="shared" si="38"/>
        <v>5</v>
      </c>
      <c r="AG74" s="259">
        <f t="shared" si="38"/>
        <v>16</v>
      </c>
      <c r="AH74" s="259">
        <f t="shared" si="38"/>
        <v>6</v>
      </c>
      <c r="AI74" s="259">
        <f t="shared" si="38"/>
        <v>3</v>
      </c>
      <c r="AJ74" s="259">
        <f t="shared" si="38"/>
        <v>3</v>
      </c>
      <c r="AK74" s="259">
        <f t="shared" si="38"/>
        <v>3</v>
      </c>
      <c r="AL74" s="259">
        <f t="shared" si="38"/>
        <v>1</v>
      </c>
      <c r="AM74" s="259">
        <f t="shared" si="38"/>
        <v>12</v>
      </c>
      <c r="AN74" s="259">
        <f t="shared" si="38"/>
        <v>10</v>
      </c>
      <c r="AO74" s="259">
        <f t="shared" si="38"/>
        <v>7</v>
      </c>
      <c r="AP74" s="259">
        <f t="shared" si="38"/>
        <v>6</v>
      </c>
      <c r="AQ74" s="259">
        <f t="shared" si="38"/>
        <v>3</v>
      </c>
      <c r="AR74" s="259">
        <f t="shared" si="38"/>
        <v>5</v>
      </c>
      <c r="AS74" s="259">
        <f t="shared" si="38"/>
        <v>7</v>
      </c>
      <c r="AT74" s="259">
        <f t="shared" si="38"/>
        <v>2</v>
      </c>
      <c r="AU74" s="259">
        <f t="shared" si="38"/>
        <v>2</v>
      </c>
      <c r="AV74" s="259">
        <f t="shared" si="38"/>
        <v>12</v>
      </c>
      <c r="AW74" s="259">
        <f t="shared" si="38"/>
        <v>22</v>
      </c>
      <c r="AX74" s="259">
        <f t="shared" si="38"/>
        <v>13</v>
      </c>
      <c r="AY74" s="259">
        <f t="shared" si="38"/>
        <v>6</v>
      </c>
      <c r="AZ74" s="259">
        <f t="shared" si="38"/>
        <v>21</v>
      </c>
      <c r="BA74" s="259">
        <f t="shared" si="38"/>
        <v>6</v>
      </c>
      <c r="BB74" s="259">
        <f t="shared" si="38"/>
        <v>15</v>
      </c>
      <c r="BC74" s="259">
        <f t="shared" si="38"/>
        <v>6</v>
      </c>
      <c r="BD74" s="259">
        <f t="shared" si="38"/>
        <v>2</v>
      </c>
      <c r="BE74" s="259">
        <f t="shared" si="38"/>
        <v>2</v>
      </c>
      <c r="BF74" s="259">
        <f t="shared" si="38"/>
        <v>5</v>
      </c>
      <c r="BG74" s="257">
        <f t="shared" ref="BG74:BG75" si="39">SUM(C74:V74)</f>
        <v>121</v>
      </c>
      <c r="BH74" s="257">
        <f t="shared" si="7"/>
        <v>140</v>
      </c>
      <c r="BI74" s="257">
        <f t="shared" si="32"/>
        <v>110</v>
      </c>
      <c r="BJ74" s="257">
        <f t="shared" si="33"/>
        <v>371</v>
      </c>
    </row>
    <row r="75" spans="1:62" ht="13.15" customHeight="1" x14ac:dyDescent="0.2">
      <c r="A75" s="263" t="s">
        <v>197</v>
      </c>
      <c r="B75" s="263"/>
      <c r="C75" s="259">
        <f t="shared" ref="C75:AH75" si="40">SUM(C5:C8,C10:C23,C25:C31,C33:C45,C56:C59,C68:C72)</f>
        <v>8</v>
      </c>
      <c r="D75" s="259">
        <f t="shared" si="40"/>
        <v>15</v>
      </c>
      <c r="E75" s="259">
        <f t="shared" si="40"/>
        <v>7</v>
      </c>
      <c r="F75" s="259">
        <f t="shared" si="40"/>
        <v>10</v>
      </c>
      <c r="G75" s="259">
        <f t="shared" si="40"/>
        <v>3</v>
      </c>
      <c r="H75" s="259">
        <f t="shared" si="40"/>
        <v>3</v>
      </c>
      <c r="I75" s="259">
        <f t="shared" si="40"/>
        <v>4</v>
      </c>
      <c r="J75" s="259">
        <f t="shared" si="40"/>
        <v>2</v>
      </c>
      <c r="K75" s="259">
        <f t="shared" si="40"/>
        <v>3</v>
      </c>
      <c r="L75" s="259">
        <f t="shared" si="40"/>
        <v>4</v>
      </c>
      <c r="M75" s="259">
        <f t="shared" si="40"/>
        <v>11</v>
      </c>
      <c r="N75" s="259">
        <f t="shared" si="40"/>
        <v>2</v>
      </c>
      <c r="O75" s="259">
        <f t="shared" si="40"/>
        <v>5</v>
      </c>
      <c r="P75" s="259">
        <f t="shared" si="40"/>
        <v>2</v>
      </c>
      <c r="Q75" s="259">
        <f t="shared" si="40"/>
        <v>12</v>
      </c>
      <c r="R75" s="259">
        <f t="shared" si="40"/>
        <v>8</v>
      </c>
      <c r="S75" s="259">
        <f t="shared" si="40"/>
        <v>4</v>
      </c>
      <c r="T75" s="259">
        <f t="shared" si="40"/>
        <v>5</v>
      </c>
      <c r="U75" s="259">
        <f t="shared" si="40"/>
        <v>8</v>
      </c>
      <c r="V75" s="259">
        <f t="shared" si="40"/>
        <v>2</v>
      </c>
      <c r="W75" s="259">
        <f t="shared" si="40"/>
        <v>5</v>
      </c>
      <c r="X75" s="259">
        <f t="shared" si="40"/>
        <v>6</v>
      </c>
      <c r="Y75" s="259">
        <f t="shared" si="40"/>
        <v>4</v>
      </c>
      <c r="Z75" s="259">
        <f t="shared" si="40"/>
        <v>7</v>
      </c>
      <c r="AA75" s="259">
        <f t="shared" si="40"/>
        <v>4</v>
      </c>
      <c r="AB75" s="259">
        <f t="shared" si="40"/>
        <v>9</v>
      </c>
      <c r="AC75" s="259">
        <f t="shared" si="40"/>
        <v>3</v>
      </c>
      <c r="AD75" s="259">
        <f t="shared" si="40"/>
        <v>4</v>
      </c>
      <c r="AE75" s="259">
        <f t="shared" si="40"/>
        <v>4</v>
      </c>
      <c r="AF75" s="259">
        <f t="shared" si="40"/>
        <v>3</v>
      </c>
      <c r="AG75" s="259">
        <f t="shared" si="40"/>
        <v>16</v>
      </c>
      <c r="AH75" s="259">
        <f t="shared" si="40"/>
        <v>6</v>
      </c>
      <c r="AI75" s="259">
        <f t="shared" ref="AI75:BF75" si="41">SUM(AI5:AI8,AI10:AI23,AI25:AI31,AI33:AI45,AI56:AI59,AI68:AI72)</f>
        <v>3</v>
      </c>
      <c r="AJ75" s="259">
        <f t="shared" si="41"/>
        <v>3</v>
      </c>
      <c r="AK75" s="259">
        <f t="shared" si="41"/>
        <v>3</v>
      </c>
      <c r="AL75" s="259">
        <f t="shared" si="41"/>
        <v>1</v>
      </c>
      <c r="AM75" s="259">
        <f t="shared" si="41"/>
        <v>12</v>
      </c>
      <c r="AN75" s="259">
        <f t="shared" si="41"/>
        <v>10</v>
      </c>
      <c r="AO75" s="259">
        <f t="shared" si="41"/>
        <v>7</v>
      </c>
      <c r="AP75" s="259">
        <f t="shared" si="41"/>
        <v>7</v>
      </c>
      <c r="AQ75" s="259">
        <f t="shared" si="41"/>
        <v>3</v>
      </c>
      <c r="AR75" s="259">
        <f t="shared" si="41"/>
        <v>5</v>
      </c>
      <c r="AS75" s="259">
        <f t="shared" si="41"/>
        <v>7</v>
      </c>
      <c r="AT75" s="259">
        <f t="shared" si="41"/>
        <v>2</v>
      </c>
      <c r="AU75" s="259">
        <f t="shared" si="41"/>
        <v>2</v>
      </c>
      <c r="AV75" s="259">
        <f t="shared" si="41"/>
        <v>14</v>
      </c>
      <c r="AW75" s="259">
        <f t="shared" si="41"/>
        <v>20</v>
      </c>
      <c r="AX75" s="259">
        <f t="shared" si="41"/>
        <v>13</v>
      </c>
      <c r="AY75" s="259">
        <f t="shared" si="41"/>
        <v>5</v>
      </c>
      <c r="AZ75" s="259">
        <f t="shared" si="41"/>
        <v>21</v>
      </c>
      <c r="BA75" s="259">
        <f t="shared" si="41"/>
        <v>5</v>
      </c>
      <c r="BB75" s="259">
        <f t="shared" si="41"/>
        <v>15</v>
      </c>
      <c r="BC75" s="259">
        <f t="shared" si="41"/>
        <v>5</v>
      </c>
      <c r="BD75" s="259">
        <f t="shared" si="41"/>
        <v>2</v>
      </c>
      <c r="BE75" s="259">
        <f t="shared" si="41"/>
        <v>2</v>
      </c>
      <c r="BF75" s="259">
        <f t="shared" si="41"/>
        <v>5</v>
      </c>
      <c r="BG75" s="257">
        <f t="shared" si="39"/>
        <v>118</v>
      </c>
      <c r="BH75" s="257">
        <f t="shared" si="7"/>
        <v>136</v>
      </c>
      <c r="BI75" s="257">
        <f t="shared" si="32"/>
        <v>107</v>
      </c>
      <c r="BJ75" s="257">
        <f t="shared" si="33"/>
        <v>361</v>
      </c>
    </row>
    <row r="76" spans="1:62" ht="13.15" customHeight="1" x14ac:dyDescent="0.2">
      <c r="A76" s="263" t="s">
        <v>212</v>
      </c>
      <c r="B76" s="263"/>
      <c r="C76" s="259">
        <f>SUM(C5:C8,C10:C23,C25:C31,C33:C45,C61:C66,C68:C72)</f>
        <v>10</v>
      </c>
      <c r="D76" s="259">
        <f t="shared" ref="D76:BJ76" si="42">SUM(D5:D8,D10:D23,D25:D31,D33:D45,D61:D66,D68:D72)</f>
        <v>14</v>
      </c>
      <c r="E76" s="259">
        <f t="shared" si="42"/>
        <v>8</v>
      </c>
      <c r="F76" s="259">
        <f t="shared" si="42"/>
        <v>13</v>
      </c>
      <c r="G76" s="259">
        <f t="shared" si="42"/>
        <v>3</v>
      </c>
      <c r="H76" s="259">
        <f t="shared" si="42"/>
        <v>1</v>
      </c>
      <c r="I76" s="259">
        <f t="shared" si="42"/>
        <v>4</v>
      </c>
      <c r="J76" s="259">
        <f t="shared" si="42"/>
        <v>14</v>
      </c>
      <c r="K76" s="259">
        <f t="shared" si="42"/>
        <v>3</v>
      </c>
      <c r="L76" s="259">
        <f t="shared" si="42"/>
        <v>4</v>
      </c>
      <c r="M76" s="259">
        <f t="shared" si="42"/>
        <v>11</v>
      </c>
      <c r="N76" s="259">
        <f t="shared" si="42"/>
        <v>2</v>
      </c>
      <c r="O76" s="259">
        <f t="shared" si="42"/>
        <v>5</v>
      </c>
      <c r="P76" s="259">
        <f t="shared" si="42"/>
        <v>2</v>
      </c>
      <c r="Q76" s="259">
        <f t="shared" si="42"/>
        <v>12</v>
      </c>
      <c r="R76" s="259">
        <f t="shared" si="42"/>
        <v>8</v>
      </c>
      <c r="S76" s="259">
        <f t="shared" si="42"/>
        <v>4</v>
      </c>
      <c r="T76" s="259">
        <f t="shared" si="42"/>
        <v>5</v>
      </c>
      <c r="U76" s="259">
        <f t="shared" si="42"/>
        <v>8</v>
      </c>
      <c r="V76" s="259">
        <f t="shared" si="42"/>
        <v>2</v>
      </c>
      <c r="W76" s="259">
        <f t="shared" si="42"/>
        <v>4</v>
      </c>
      <c r="X76" s="259">
        <f t="shared" si="42"/>
        <v>7</v>
      </c>
      <c r="Y76" s="259">
        <f t="shared" si="42"/>
        <v>4</v>
      </c>
      <c r="Z76" s="259">
        <f t="shared" si="42"/>
        <v>9</v>
      </c>
      <c r="AA76" s="259">
        <f t="shared" si="42"/>
        <v>4</v>
      </c>
      <c r="AB76" s="259">
        <f t="shared" si="42"/>
        <v>9</v>
      </c>
      <c r="AC76" s="259">
        <f t="shared" si="42"/>
        <v>2</v>
      </c>
      <c r="AD76" s="259">
        <f t="shared" si="42"/>
        <v>3</v>
      </c>
      <c r="AE76" s="259">
        <f t="shared" si="42"/>
        <v>12</v>
      </c>
      <c r="AF76" s="259">
        <f t="shared" si="42"/>
        <v>3</v>
      </c>
      <c r="AG76" s="259">
        <f t="shared" si="42"/>
        <v>16</v>
      </c>
      <c r="AH76" s="259">
        <f t="shared" si="42"/>
        <v>6</v>
      </c>
      <c r="AI76" s="259">
        <f t="shared" si="42"/>
        <v>3</v>
      </c>
      <c r="AJ76" s="259">
        <f t="shared" si="42"/>
        <v>3</v>
      </c>
      <c r="AK76" s="259">
        <f t="shared" si="42"/>
        <v>3</v>
      </c>
      <c r="AL76" s="259">
        <f t="shared" si="42"/>
        <v>1</v>
      </c>
      <c r="AM76" s="259">
        <f t="shared" si="42"/>
        <v>12</v>
      </c>
      <c r="AN76" s="259">
        <f t="shared" si="42"/>
        <v>10</v>
      </c>
      <c r="AO76" s="259">
        <f t="shared" si="42"/>
        <v>7</v>
      </c>
      <c r="AP76" s="259">
        <f t="shared" si="42"/>
        <v>6</v>
      </c>
      <c r="AQ76" s="259">
        <f t="shared" si="42"/>
        <v>4</v>
      </c>
      <c r="AR76" s="259">
        <f t="shared" si="42"/>
        <v>5</v>
      </c>
      <c r="AS76" s="259">
        <f t="shared" si="42"/>
        <v>7</v>
      </c>
      <c r="AT76" s="259">
        <f t="shared" si="42"/>
        <v>2</v>
      </c>
      <c r="AU76" s="259">
        <f t="shared" si="42"/>
        <v>2</v>
      </c>
      <c r="AV76" s="259">
        <f t="shared" si="42"/>
        <v>12</v>
      </c>
      <c r="AW76" s="259">
        <f t="shared" si="42"/>
        <v>20</v>
      </c>
      <c r="AX76" s="259">
        <f t="shared" si="42"/>
        <v>13</v>
      </c>
      <c r="AY76" s="259">
        <f t="shared" si="42"/>
        <v>5</v>
      </c>
      <c r="AZ76" s="259">
        <f t="shared" si="42"/>
        <v>22</v>
      </c>
      <c r="BA76" s="259">
        <f t="shared" si="42"/>
        <v>6</v>
      </c>
      <c r="BB76" s="259">
        <f t="shared" si="42"/>
        <v>15</v>
      </c>
      <c r="BC76" s="259">
        <f t="shared" si="42"/>
        <v>8</v>
      </c>
      <c r="BD76" s="259">
        <f t="shared" si="42"/>
        <v>2</v>
      </c>
      <c r="BE76" s="259">
        <f t="shared" si="42"/>
        <v>2</v>
      </c>
      <c r="BF76" s="259">
        <f t="shared" si="42"/>
        <v>5</v>
      </c>
      <c r="BG76" s="259">
        <f t="shared" si="42"/>
        <v>133</v>
      </c>
      <c r="BH76" s="259">
        <f t="shared" si="42"/>
        <v>144</v>
      </c>
      <c r="BI76" s="259">
        <f t="shared" si="42"/>
        <v>110</v>
      </c>
      <c r="BJ76" s="259">
        <f t="shared" si="42"/>
        <v>387</v>
      </c>
    </row>
    <row r="77" spans="1:62" ht="13.5" customHeight="1" x14ac:dyDescent="0.2"/>
  </sheetData>
  <mergeCells count="28">
    <mergeCell ref="BU3:BU4"/>
    <mergeCell ref="BV3:BV4"/>
    <mergeCell ref="BP3:BP4"/>
    <mergeCell ref="BQ3:BQ4"/>
    <mergeCell ref="BR3:BR4"/>
    <mergeCell ref="BS3:BS4"/>
    <mergeCell ref="BT3:BT4"/>
    <mergeCell ref="BK3:BK4"/>
    <mergeCell ref="BL3:BL4"/>
    <mergeCell ref="BM3:BM4"/>
    <mergeCell ref="BN3:BN4"/>
    <mergeCell ref="BO3:BO4"/>
    <mergeCell ref="B32:BJ32"/>
    <mergeCell ref="A1:BJ1"/>
    <mergeCell ref="BG3:BJ3"/>
    <mergeCell ref="B4:BF4"/>
    <mergeCell ref="B9:BJ9"/>
    <mergeCell ref="B24:BJ24"/>
    <mergeCell ref="A76:B76"/>
    <mergeCell ref="A74:B74"/>
    <mergeCell ref="A75:B75"/>
    <mergeCell ref="B46:BF46"/>
    <mergeCell ref="BG46:BJ46"/>
    <mergeCell ref="B48:BJ48"/>
    <mergeCell ref="B55:BJ55"/>
    <mergeCell ref="B67:BJ67"/>
    <mergeCell ref="A73:B73"/>
    <mergeCell ref="B60:BJ60"/>
  </mergeCells>
  <pageMargins left="0.7" right="0.7" top="0.75" bottom="0.75" header="0.3" footer="0.3"/>
  <pageSetup paperSize="8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89"/>
  <sheetViews>
    <sheetView view="pageBreakPreview" topLeftCell="A61" zoomScale="40" zoomScaleSheetLayoutView="40" workbookViewId="0">
      <selection activeCell="B84" sqref="B84:H84"/>
    </sheetView>
  </sheetViews>
  <sheetFormatPr defaultColWidth="8.7109375" defaultRowHeight="35.25" x14ac:dyDescent="0.5"/>
  <cols>
    <col min="1" max="1" width="12.42578125" style="23" customWidth="1"/>
    <col min="2" max="2" width="129.42578125" style="23" customWidth="1"/>
    <col min="3" max="3" width="27.42578125" style="24" customWidth="1"/>
    <col min="4" max="4" width="15.28515625" style="23" customWidth="1"/>
    <col min="5" max="5" width="15.5703125" style="23" customWidth="1"/>
    <col min="6" max="6" width="21.42578125" style="23" customWidth="1"/>
    <col min="7" max="7" width="16.7109375" style="23" customWidth="1"/>
    <col min="8" max="14" width="15.7109375" style="23" customWidth="1"/>
    <col min="15" max="17" width="13.7109375" style="25" customWidth="1"/>
    <col min="18" max="18" width="14.28515625" style="25" customWidth="1"/>
    <col min="19" max="38" width="13.7109375" style="25" customWidth="1"/>
    <col min="39" max="44" width="9.7109375" style="23" customWidth="1"/>
    <col min="45" max="45" width="14.140625" style="26" customWidth="1"/>
    <col min="46" max="46" width="13.7109375" style="26" customWidth="1"/>
    <col min="47" max="47" width="13" style="26" customWidth="1"/>
    <col min="48" max="48" width="11.5703125" style="26" customWidth="1"/>
    <col min="49" max="49" width="8.7109375" style="27"/>
    <col min="50" max="50" width="14.28515625" style="27" customWidth="1"/>
    <col min="51" max="16384" width="8.7109375" style="27"/>
  </cols>
  <sheetData>
    <row r="1" spans="1:50" s="39" customFormat="1" ht="80.45" customHeight="1" x14ac:dyDescent="0.2">
      <c r="A1" s="322" t="s">
        <v>243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7"/>
      <c r="AO1" s="37"/>
      <c r="AP1" s="37"/>
      <c r="AQ1" s="37"/>
      <c r="AR1" s="37"/>
      <c r="AS1" s="38"/>
      <c r="AT1" s="38"/>
      <c r="AU1" s="38"/>
      <c r="AV1" s="38"/>
    </row>
    <row r="2" spans="1:50" s="5" customFormat="1" ht="30" customHeight="1" x14ac:dyDescent="0.2">
      <c r="A2" s="6" t="s">
        <v>34</v>
      </c>
      <c r="B2" s="7"/>
      <c r="C2" s="1"/>
      <c r="D2" s="1"/>
      <c r="E2" s="1"/>
      <c r="F2" s="1"/>
      <c r="G2" s="1"/>
      <c r="H2" s="1"/>
      <c r="I2" s="232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  <c r="AV2" s="4"/>
    </row>
    <row r="3" spans="1:50" s="5" customFormat="1" ht="30" customHeight="1" x14ac:dyDescent="0.2">
      <c r="A3" s="8"/>
      <c r="B3" s="7"/>
      <c r="C3" s="1"/>
      <c r="D3" s="1"/>
      <c r="E3" s="1"/>
      <c r="F3" s="1"/>
      <c r="G3" s="1"/>
      <c r="H3" s="1"/>
      <c r="I3" s="232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  <c r="AV3" s="231" t="s">
        <v>214</v>
      </c>
    </row>
    <row r="4" spans="1:50" s="9" customFormat="1" ht="53.25" customHeight="1" x14ac:dyDescent="0.2">
      <c r="A4" s="323" t="s">
        <v>11</v>
      </c>
      <c r="B4" s="315" t="s">
        <v>12</v>
      </c>
      <c r="C4" s="328" t="s">
        <v>31</v>
      </c>
      <c r="D4" s="315" t="s">
        <v>36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 t="s">
        <v>37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 t="s">
        <v>41</v>
      </c>
      <c r="AN4" s="315"/>
      <c r="AO4" s="315"/>
      <c r="AP4" s="315"/>
      <c r="AQ4" s="315"/>
      <c r="AR4" s="315"/>
      <c r="AS4" s="315"/>
      <c r="AT4" s="315"/>
      <c r="AU4" s="315"/>
      <c r="AV4" s="315"/>
    </row>
    <row r="5" spans="1:50" s="9" customFormat="1" ht="53.25" customHeight="1" x14ac:dyDescent="0.2">
      <c r="A5" s="324"/>
      <c r="B5" s="315"/>
      <c r="C5" s="328"/>
      <c r="D5" s="328" t="s">
        <v>44</v>
      </c>
      <c r="E5" s="328" t="s">
        <v>45</v>
      </c>
      <c r="F5" s="330" t="s">
        <v>40</v>
      </c>
      <c r="G5" s="328" t="s">
        <v>47</v>
      </c>
      <c r="H5" s="332" t="s">
        <v>32</v>
      </c>
      <c r="I5" s="319" t="s">
        <v>215</v>
      </c>
      <c r="J5" s="332" t="s">
        <v>216</v>
      </c>
      <c r="K5" s="332" t="s">
        <v>48</v>
      </c>
      <c r="L5" s="332" t="s">
        <v>33</v>
      </c>
      <c r="M5" s="328" t="s">
        <v>83</v>
      </c>
      <c r="N5" s="328" t="s">
        <v>46</v>
      </c>
      <c r="O5" s="315" t="s">
        <v>3</v>
      </c>
      <c r="P5" s="315"/>
      <c r="Q5" s="315"/>
      <c r="R5" s="315"/>
      <c r="S5" s="315"/>
      <c r="T5" s="315"/>
      <c r="U5" s="315"/>
      <c r="V5" s="315"/>
      <c r="W5" s="315" t="s">
        <v>35</v>
      </c>
      <c r="X5" s="315"/>
      <c r="Y5" s="315"/>
      <c r="Z5" s="315"/>
      <c r="AA5" s="315"/>
      <c r="AB5" s="315"/>
      <c r="AC5" s="315"/>
      <c r="AD5" s="315"/>
      <c r="AE5" s="315" t="s">
        <v>4</v>
      </c>
      <c r="AF5" s="315"/>
      <c r="AG5" s="315"/>
      <c r="AH5" s="315"/>
      <c r="AI5" s="315"/>
      <c r="AJ5" s="315"/>
      <c r="AK5" s="315"/>
      <c r="AL5" s="315"/>
      <c r="AM5" s="315" t="s">
        <v>42</v>
      </c>
      <c r="AN5" s="315"/>
      <c r="AO5" s="315"/>
      <c r="AP5" s="315"/>
      <c r="AQ5" s="315"/>
      <c r="AR5" s="315"/>
      <c r="AS5" s="315" t="s">
        <v>43</v>
      </c>
      <c r="AT5" s="315"/>
      <c r="AU5" s="315"/>
      <c r="AV5" s="315"/>
    </row>
    <row r="6" spans="1:50" s="9" customFormat="1" ht="53.25" customHeight="1" x14ac:dyDescent="0.2">
      <c r="A6" s="324"/>
      <c r="B6" s="326"/>
      <c r="C6" s="328"/>
      <c r="D6" s="328"/>
      <c r="E6" s="328"/>
      <c r="F6" s="330"/>
      <c r="G6" s="328"/>
      <c r="H6" s="332"/>
      <c r="I6" s="320"/>
      <c r="J6" s="332"/>
      <c r="K6" s="332"/>
      <c r="L6" s="332"/>
      <c r="M6" s="328"/>
      <c r="N6" s="328"/>
      <c r="O6" s="315" t="s">
        <v>13</v>
      </c>
      <c r="P6" s="315"/>
      <c r="Q6" s="315"/>
      <c r="R6" s="315"/>
      <c r="S6" s="315" t="s">
        <v>14</v>
      </c>
      <c r="T6" s="315"/>
      <c r="U6" s="315"/>
      <c r="V6" s="315"/>
      <c r="W6" s="315" t="s">
        <v>15</v>
      </c>
      <c r="X6" s="315"/>
      <c r="Y6" s="315"/>
      <c r="Z6" s="315"/>
      <c r="AA6" s="315" t="s">
        <v>16</v>
      </c>
      <c r="AB6" s="315"/>
      <c r="AC6" s="315"/>
      <c r="AD6" s="315"/>
      <c r="AE6" s="315" t="s">
        <v>26</v>
      </c>
      <c r="AF6" s="315"/>
      <c r="AG6" s="315"/>
      <c r="AH6" s="315"/>
      <c r="AI6" s="315" t="s">
        <v>27</v>
      </c>
      <c r="AJ6" s="315"/>
      <c r="AK6" s="315"/>
      <c r="AL6" s="315"/>
      <c r="AM6" s="315" t="s">
        <v>0</v>
      </c>
      <c r="AN6" s="315" t="s">
        <v>1</v>
      </c>
      <c r="AO6" s="315" t="s">
        <v>2</v>
      </c>
      <c r="AP6" s="315" t="s">
        <v>28</v>
      </c>
      <c r="AQ6" s="315" t="s">
        <v>29</v>
      </c>
      <c r="AR6" s="315" t="s">
        <v>30</v>
      </c>
      <c r="AS6" s="333" t="s">
        <v>85</v>
      </c>
      <c r="AT6" s="335" t="s">
        <v>86</v>
      </c>
      <c r="AU6" s="333" t="s">
        <v>87</v>
      </c>
      <c r="AV6" s="333" t="s">
        <v>39</v>
      </c>
    </row>
    <row r="7" spans="1:50" s="9" customFormat="1" ht="303" customHeight="1" thickBot="1" x14ac:dyDescent="0.25">
      <c r="A7" s="325"/>
      <c r="B7" s="327"/>
      <c r="C7" s="329"/>
      <c r="D7" s="329"/>
      <c r="E7" s="329"/>
      <c r="F7" s="331"/>
      <c r="G7" s="329"/>
      <c r="H7" s="319"/>
      <c r="I7" s="321"/>
      <c r="J7" s="319"/>
      <c r="K7" s="319"/>
      <c r="L7" s="319"/>
      <c r="M7" s="329"/>
      <c r="N7" s="329"/>
      <c r="O7" s="260" t="s">
        <v>24</v>
      </c>
      <c r="P7" s="10" t="s">
        <v>25</v>
      </c>
      <c r="Q7" s="10" t="s">
        <v>84</v>
      </c>
      <c r="R7" s="10" t="s">
        <v>38</v>
      </c>
      <c r="S7" s="260" t="s">
        <v>24</v>
      </c>
      <c r="T7" s="10" t="s">
        <v>25</v>
      </c>
      <c r="U7" s="10" t="s">
        <v>84</v>
      </c>
      <c r="V7" s="10" t="s">
        <v>38</v>
      </c>
      <c r="W7" s="260" t="s">
        <v>24</v>
      </c>
      <c r="X7" s="10" t="s">
        <v>25</v>
      </c>
      <c r="Y7" s="10" t="s">
        <v>84</v>
      </c>
      <c r="Z7" s="10" t="s">
        <v>38</v>
      </c>
      <c r="AA7" s="260" t="s">
        <v>24</v>
      </c>
      <c r="AB7" s="10" t="s">
        <v>25</v>
      </c>
      <c r="AC7" s="10" t="s">
        <v>84</v>
      </c>
      <c r="AD7" s="10" t="s">
        <v>38</v>
      </c>
      <c r="AE7" s="260" t="s">
        <v>24</v>
      </c>
      <c r="AF7" s="10" t="s">
        <v>25</v>
      </c>
      <c r="AG7" s="10" t="s">
        <v>84</v>
      </c>
      <c r="AH7" s="10" t="s">
        <v>38</v>
      </c>
      <c r="AI7" s="260" t="s">
        <v>24</v>
      </c>
      <c r="AJ7" s="10" t="s">
        <v>25</v>
      </c>
      <c r="AK7" s="10" t="s">
        <v>84</v>
      </c>
      <c r="AL7" s="10" t="s">
        <v>38</v>
      </c>
      <c r="AM7" s="323"/>
      <c r="AN7" s="323"/>
      <c r="AO7" s="323"/>
      <c r="AP7" s="323"/>
      <c r="AQ7" s="323"/>
      <c r="AR7" s="323"/>
      <c r="AS7" s="334"/>
      <c r="AT7" s="336"/>
      <c r="AU7" s="337"/>
      <c r="AV7" s="334"/>
    </row>
    <row r="8" spans="1:50" s="93" customFormat="1" ht="75" customHeight="1" thickBot="1" x14ac:dyDescent="0.25">
      <c r="A8" s="110" t="s">
        <v>103</v>
      </c>
      <c r="B8" s="111" t="s">
        <v>82</v>
      </c>
      <c r="C8" s="110"/>
      <c r="D8" s="108">
        <f t="shared" ref="D8:AR8" si="0">SUM(D9:D12)</f>
        <v>355</v>
      </c>
      <c r="E8" s="108">
        <f t="shared" si="0"/>
        <v>265</v>
      </c>
      <c r="F8" s="108">
        <f t="shared" si="0"/>
        <v>20</v>
      </c>
      <c r="G8" s="108">
        <f t="shared" si="0"/>
        <v>205</v>
      </c>
      <c r="H8" s="108">
        <f t="shared" si="0"/>
        <v>0</v>
      </c>
      <c r="I8" s="108">
        <f t="shared" si="0"/>
        <v>10</v>
      </c>
      <c r="J8" s="108">
        <f t="shared" si="0"/>
        <v>195</v>
      </c>
      <c r="K8" s="108">
        <f t="shared" si="0"/>
        <v>0</v>
      </c>
      <c r="L8" s="108">
        <f t="shared" si="0"/>
        <v>0</v>
      </c>
      <c r="M8" s="108">
        <f t="shared" si="0"/>
        <v>40</v>
      </c>
      <c r="N8" s="108">
        <f t="shared" si="0"/>
        <v>90</v>
      </c>
      <c r="O8" s="108">
        <f t="shared" si="0"/>
        <v>20</v>
      </c>
      <c r="P8" s="108">
        <f t="shared" si="0"/>
        <v>40</v>
      </c>
      <c r="Q8" s="108">
        <f t="shared" si="0"/>
        <v>5</v>
      </c>
      <c r="R8" s="108">
        <f t="shared" si="0"/>
        <v>15</v>
      </c>
      <c r="S8" s="108">
        <f t="shared" si="0"/>
        <v>0</v>
      </c>
      <c r="T8" s="108">
        <f t="shared" si="0"/>
        <v>30</v>
      </c>
      <c r="U8" s="108">
        <f t="shared" si="0"/>
        <v>5</v>
      </c>
      <c r="V8" s="108">
        <f t="shared" si="0"/>
        <v>15</v>
      </c>
      <c r="W8" s="108">
        <f t="shared" si="0"/>
        <v>0</v>
      </c>
      <c r="X8" s="108">
        <f t="shared" si="0"/>
        <v>60</v>
      </c>
      <c r="Y8" s="108">
        <f t="shared" si="0"/>
        <v>15</v>
      </c>
      <c r="Z8" s="108">
        <f t="shared" si="0"/>
        <v>25</v>
      </c>
      <c r="AA8" s="108">
        <f t="shared" si="0"/>
        <v>0</v>
      </c>
      <c r="AB8" s="108">
        <f t="shared" si="0"/>
        <v>75</v>
      </c>
      <c r="AC8" s="108">
        <f t="shared" si="0"/>
        <v>15</v>
      </c>
      <c r="AD8" s="108">
        <f t="shared" si="0"/>
        <v>35</v>
      </c>
      <c r="AE8" s="108">
        <f t="shared" si="0"/>
        <v>0</v>
      </c>
      <c r="AF8" s="108">
        <f t="shared" si="0"/>
        <v>0</v>
      </c>
      <c r="AG8" s="108">
        <f t="shared" si="0"/>
        <v>0</v>
      </c>
      <c r="AH8" s="108">
        <f t="shared" si="0"/>
        <v>0</v>
      </c>
      <c r="AI8" s="108">
        <f t="shared" si="0"/>
        <v>0</v>
      </c>
      <c r="AJ8" s="108">
        <f t="shared" si="0"/>
        <v>0</v>
      </c>
      <c r="AK8" s="108">
        <f t="shared" si="0"/>
        <v>0</v>
      </c>
      <c r="AL8" s="108">
        <f t="shared" si="0"/>
        <v>0</v>
      </c>
      <c r="AM8" s="109">
        <f t="shared" si="0"/>
        <v>2</v>
      </c>
      <c r="AN8" s="109">
        <f t="shared" si="0"/>
        <v>2</v>
      </c>
      <c r="AO8" s="109">
        <f t="shared" si="0"/>
        <v>4</v>
      </c>
      <c r="AP8" s="109">
        <f t="shared" si="0"/>
        <v>5</v>
      </c>
      <c r="AQ8" s="109">
        <f t="shared" si="0"/>
        <v>0</v>
      </c>
      <c r="AR8" s="109">
        <f t="shared" si="0"/>
        <v>0</v>
      </c>
      <c r="AS8" s="128">
        <f>SUM(AS9:AS12)</f>
        <v>9.4</v>
      </c>
      <c r="AT8" s="108">
        <f t="shared" ref="AT8:AV8" si="1">SUM(AT9:AT12)</f>
        <v>0</v>
      </c>
      <c r="AU8" s="108">
        <f t="shared" si="1"/>
        <v>0</v>
      </c>
      <c r="AV8" s="108">
        <f t="shared" si="1"/>
        <v>0</v>
      </c>
      <c r="AX8" s="83"/>
    </row>
    <row r="9" spans="1:50" s="9" customFormat="1" ht="36" customHeight="1" x14ac:dyDescent="0.2">
      <c r="A9" s="14" t="s">
        <v>10</v>
      </c>
      <c r="B9" s="15" t="s">
        <v>99</v>
      </c>
      <c r="C9" s="16" t="s">
        <v>233</v>
      </c>
      <c r="D9" s="60">
        <f>SUM(E9,N9)</f>
        <v>300</v>
      </c>
      <c r="E9" s="60">
        <f>SUM(F9:G9,M9)</f>
        <v>220</v>
      </c>
      <c r="F9" s="31">
        <f t="shared" ref="F9:G11" si="2">SUM(O9,S9,W9,AA9,AE9,AI9)</f>
        <v>0</v>
      </c>
      <c r="G9" s="31">
        <f t="shared" si="2"/>
        <v>180</v>
      </c>
      <c r="H9" s="17"/>
      <c r="I9" s="17"/>
      <c r="J9" s="17">
        <v>180</v>
      </c>
      <c r="K9" s="17"/>
      <c r="L9" s="17"/>
      <c r="M9" s="31">
        <f t="shared" ref="M9:N11" si="3">SUM(Q9,U9,Y9,AC9,AG9,AK9)</f>
        <v>40</v>
      </c>
      <c r="N9" s="60">
        <f t="shared" si="3"/>
        <v>80</v>
      </c>
      <c r="O9" s="18"/>
      <c r="P9" s="18">
        <v>30</v>
      </c>
      <c r="Q9" s="18">
        <v>5</v>
      </c>
      <c r="R9" s="18">
        <v>15</v>
      </c>
      <c r="S9" s="18"/>
      <c r="T9" s="18">
        <v>30</v>
      </c>
      <c r="U9" s="18">
        <v>5</v>
      </c>
      <c r="V9" s="18">
        <v>15</v>
      </c>
      <c r="W9" s="18"/>
      <c r="X9" s="18">
        <v>60</v>
      </c>
      <c r="Y9" s="18">
        <v>15</v>
      </c>
      <c r="Z9" s="18">
        <v>25</v>
      </c>
      <c r="AA9" s="18"/>
      <c r="AB9" s="18">
        <v>60</v>
      </c>
      <c r="AC9" s="18">
        <v>15</v>
      </c>
      <c r="AD9" s="18">
        <v>25</v>
      </c>
      <c r="AE9" s="18"/>
      <c r="AF9" s="18"/>
      <c r="AG9" s="18"/>
      <c r="AH9" s="18"/>
      <c r="AI9" s="18"/>
      <c r="AJ9" s="18"/>
      <c r="AK9" s="18"/>
      <c r="AL9" s="18"/>
      <c r="AM9" s="35">
        <v>2</v>
      </c>
      <c r="AN9" s="35">
        <v>2</v>
      </c>
      <c r="AO9" s="35">
        <v>4</v>
      </c>
      <c r="AP9" s="35">
        <v>4</v>
      </c>
      <c r="AQ9" s="35"/>
      <c r="AR9" s="35"/>
      <c r="AS9" s="129">
        <f>E9/25</f>
        <v>8.8000000000000007</v>
      </c>
      <c r="AT9" s="94"/>
      <c r="AU9" s="94"/>
      <c r="AV9" s="94"/>
      <c r="AX9" s="30"/>
    </row>
    <row r="10" spans="1:50" s="9" customFormat="1" ht="36" customHeight="1" x14ac:dyDescent="0.2">
      <c r="A10" s="14" t="s">
        <v>9</v>
      </c>
      <c r="B10" s="15" t="s">
        <v>50</v>
      </c>
      <c r="C10" s="16" t="s">
        <v>53</v>
      </c>
      <c r="D10" s="100">
        <f>SUM(E10,N10)</f>
        <v>25</v>
      </c>
      <c r="E10" s="60">
        <f>SUM(F10:G10,M10)</f>
        <v>15</v>
      </c>
      <c r="F10" s="31">
        <f t="shared" si="2"/>
        <v>0</v>
      </c>
      <c r="G10" s="31">
        <v>15</v>
      </c>
      <c r="H10" s="17"/>
      <c r="I10" s="17"/>
      <c r="J10" s="17">
        <v>15</v>
      </c>
      <c r="K10" s="17"/>
      <c r="L10" s="17"/>
      <c r="M10" s="31">
        <f t="shared" si="3"/>
        <v>0</v>
      </c>
      <c r="N10" s="60">
        <f t="shared" si="3"/>
        <v>10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15</v>
      </c>
      <c r="AC10" s="18">
        <v>0</v>
      </c>
      <c r="AD10" s="18">
        <v>10</v>
      </c>
      <c r="AE10" s="18"/>
      <c r="AF10" s="18"/>
      <c r="AG10" s="18"/>
      <c r="AH10" s="18"/>
      <c r="AI10" s="18"/>
      <c r="AJ10" s="18"/>
      <c r="AK10" s="18"/>
      <c r="AL10" s="18"/>
      <c r="AM10" s="35"/>
      <c r="AN10" s="35"/>
      <c r="AO10" s="35"/>
      <c r="AP10" s="35">
        <v>1</v>
      </c>
      <c r="AQ10" s="35"/>
      <c r="AR10" s="35"/>
      <c r="AS10" s="129">
        <f>E10/25</f>
        <v>0.6</v>
      </c>
      <c r="AT10" s="94"/>
      <c r="AU10" s="94"/>
      <c r="AV10" s="94"/>
      <c r="AX10" s="30"/>
    </row>
    <row r="11" spans="1:50" s="9" customFormat="1" ht="36" customHeight="1" x14ac:dyDescent="0.2">
      <c r="A11" s="14" t="s">
        <v>8</v>
      </c>
      <c r="B11" s="15" t="s">
        <v>69</v>
      </c>
      <c r="C11" s="16" t="s">
        <v>213</v>
      </c>
      <c r="D11" s="60">
        <f>SUM(E11,N11)</f>
        <v>15</v>
      </c>
      <c r="E11" s="60">
        <f>SUM(F11:G11,M11)</f>
        <v>15</v>
      </c>
      <c r="F11" s="31">
        <f t="shared" si="2"/>
        <v>5</v>
      </c>
      <c r="G11" s="31">
        <f t="shared" si="2"/>
        <v>10</v>
      </c>
      <c r="H11" s="17"/>
      <c r="I11" s="17">
        <v>10</v>
      </c>
      <c r="J11" s="17"/>
      <c r="K11" s="17"/>
      <c r="L11" s="17"/>
      <c r="M11" s="31">
        <f t="shared" si="3"/>
        <v>0</v>
      </c>
      <c r="N11" s="60">
        <f t="shared" si="3"/>
        <v>0</v>
      </c>
      <c r="O11" s="18">
        <v>5</v>
      </c>
      <c r="P11" s="18">
        <v>10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5"/>
      <c r="AN11" s="35"/>
      <c r="AO11" s="35"/>
      <c r="AP11" s="35"/>
      <c r="AQ11" s="35"/>
      <c r="AR11" s="35"/>
      <c r="AS11" s="129">
        <v>0</v>
      </c>
      <c r="AT11" s="94"/>
      <c r="AU11" s="94"/>
      <c r="AV11" s="94"/>
      <c r="AX11" s="30"/>
    </row>
    <row r="12" spans="1:50" s="9" customFormat="1" ht="36" customHeight="1" thickBot="1" x14ac:dyDescent="0.25">
      <c r="A12" s="43" t="s">
        <v>7</v>
      </c>
      <c r="B12" s="44" t="s">
        <v>80</v>
      </c>
      <c r="C12" s="45" t="s">
        <v>213</v>
      </c>
      <c r="D12" s="46">
        <f>SUM(E12,N12)</f>
        <v>15</v>
      </c>
      <c r="E12" s="46">
        <f>SUM(F12:G12,M12)</f>
        <v>15</v>
      </c>
      <c r="F12" s="47">
        <f>SUM(O12,S12,W12,AA12,AE12,AI12)</f>
        <v>15</v>
      </c>
      <c r="G12" s="47">
        <f>SUM(P12,T12,X12,AB12,AF12,AJ12)</f>
        <v>0</v>
      </c>
      <c r="H12" s="48"/>
      <c r="I12" s="48"/>
      <c r="J12" s="48"/>
      <c r="K12" s="48"/>
      <c r="L12" s="48"/>
      <c r="M12" s="47">
        <f>SUM(Q12,U12,Y12,AC12,AG12,AK12)</f>
        <v>0</v>
      </c>
      <c r="N12" s="46">
        <f>SUM(R12,V12,Z12,AD12,AH12,AL12)</f>
        <v>0</v>
      </c>
      <c r="O12" s="49">
        <v>15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50"/>
      <c r="AO12" s="50"/>
      <c r="AP12" s="50"/>
      <c r="AQ12" s="50"/>
      <c r="AR12" s="50"/>
      <c r="AS12" s="130">
        <v>0</v>
      </c>
      <c r="AT12" s="94"/>
      <c r="AU12" s="95"/>
      <c r="AV12" s="95"/>
      <c r="AX12" s="30"/>
    </row>
    <row r="13" spans="1:50" s="93" customFormat="1" ht="60" customHeight="1" thickBot="1" x14ac:dyDescent="0.25">
      <c r="A13" s="110" t="s">
        <v>17</v>
      </c>
      <c r="B13" s="111" t="s">
        <v>88</v>
      </c>
      <c r="C13" s="110"/>
      <c r="D13" s="108">
        <f t="shared" ref="D13:AV13" si="4">SUM(D14:D27)</f>
        <v>1000</v>
      </c>
      <c r="E13" s="108">
        <f>SUM(E14:E27)</f>
        <v>645</v>
      </c>
      <c r="F13" s="108">
        <f t="shared" si="4"/>
        <v>130</v>
      </c>
      <c r="G13" s="108">
        <f t="shared" si="4"/>
        <v>390</v>
      </c>
      <c r="H13" s="108">
        <f t="shared" si="4"/>
        <v>285</v>
      </c>
      <c r="I13" s="108">
        <f t="shared" si="4"/>
        <v>0</v>
      </c>
      <c r="J13" s="108">
        <f t="shared" si="4"/>
        <v>105</v>
      </c>
      <c r="K13" s="108">
        <f t="shared" si="4"/>
        <v>0</v>
      </c>
      <c r="L13" s="108">
        <f t="shared" si="4"/>
        <v>0</v>
      </c>
      <c r="M13" s="108">
        <f t="shared" si="4"/>
        <v>125</v>
      </c>
      <c r="N13" s="108">
        <f t="shared" si="4"/>
        <v>355</v>
      </c>
      <c r="O13" s="108">
        <f t="shared" si="4"/>
        <v>60</v>
      </c>
      <c r="P13" s="108">
        <f t="shared" si="4"/>
        <v>150</v>
      </c>
      <c r="Q13" s="108">
        <f t="shared" si="4"/>
        <v>45</v>
      </c>
      <c r="R13" s="108">
        <f t="shared" si="4"/>
        <v>120</v>
      </c>
      <c r="S13" s="108">
        <f t="shared" si="4"/>
        <v>0</v>
      </c>
      <c r="T13" s="108">
        <f t="shared" si="4"/>
        <v>0</v>
      </c>
      <c r="U13" s="108">
        <f t="shared" si="4"/>
        <v>0</v>
      </c>
      <c r="V13" s="108">
        <f t="shared" si="4"/>
        <v>0</v>
      </c>
      <c r="W13" s="108">
        <f t="shared" si="4"/>
        <v>15</v>
      </c>
      <c r="X13" s="108">
        <f t="shared" si="4"/>
        <v>45</v>
      </c>
      <c r="Y13" s="108">
        <f t="shared" si="4"/>
        <v>15</v>
      </c>
      <c r="Z13" s="108">
        <f t="shared" si="4"/>
        <v>50</v>
      </c>
      <c r="AA13" s="108">
        <f t="shared" si="4"/>
        <v>30</v>
      </c>
      <c r="AB13" s="108">
        <f t="shared" si="4"/>
        <v>75</v>
      </c>
      <c r="AC13" s="108">
        <f t="shared" si="4"/>
        <v>20</v>
      </c>
      <c r="AD13" s="108">
        <f t="shared" si="4"/>
        <v>50</v>
      </c>
      <c r="AE13" s="108">
        <f t="shared" si="4"/>
        <v>25</v>
      </c>
      <c r="AF13" s="108">
        <f t="shared" si="4"/>
        <v>90</v>
      </c>
      <c r="AG13" s="108">
        <f t="shared" si="4"/>
        <v>35</v>
      </c>
      <c r="AH13" s="108">
        <f t="shared" si="4"/>
        <v>100</v>
      </c>
      <c r="AI13" s="108">
        <f t="shared" si="4"/>
        <v>0</v>
      </c>
      <c r="AJ13" s="108">
        <f t="shared" si="4"/>
        <v>30</v>
      </c>
      <c r="AK13" s="108">
        <f t="shared" si="4"/>
        <v>10</v>
      </c>
      <c r="AL13" s="108">
        <f t="shared" si="4"/>
        <v>35</v>
      </c>
      <c r="AM13" s="108">
        <f t="shared" si="4"/>
        <v>15</v>
      </c>
      <c r="AN13" s="108">
        <f t="shared" si="4"/>
        <v>0</v>
      </c>
      <c r="AO13" s="108">
        <f t="shared" si="4"/>
        <v>5</v>
      </c>
      <c r="AP13" s="108">
        <f t="shared" si="4"/>
        <v>7</v>
      </c>
      <c r="AQ13" s="108">
        <f t="shared" si="4"/>
        <v>10</v>
      </c>
      <c r="AR13" s="108">
        <f t="shared" si="4"/>
        <v>3</v>
      </c>
      <c r="AS13" s="128">
        <f t="shared" si="4"/>
        <v>25.8</v>
      </c>
      <c r="AT13" s="108">
        <f t="shared" si="4"/>
        <v>19</v>
      </c>
      <c r="AU13" s="108">
        <f t="shared" si="4"/>
        <v>8</v>
      </c>
      <c r="AV13" s="108">
        <f t="shared" si="4"/>
        <v>9</v>
      </c>
      <c r="AX13" s="83"/>
    </row>
    <row r="14" spans="1:50" s="9" customFormat="1" ht="36" customHeight="1" x14ac:dyDescent="0.2">
      <c r="A14" s="67" t="s">
        <v>10</v>
      </c>
      <c r="B14" s="58" t="s">
        <v>102</v>
      </c>
      <c r="C14" s="16" t="s">
        <v>58</v>
      </c>
      <c r="D14" s="60">
        <f t="shared" ref="D14:D24" si="5">SUM(E14,N14)</f>
        <v>25</v>
      </c>
      <c r="E14" s="60">
        <f t="shared" ref="E14:E24" si="6">SUM(F14:G14,M14)</f>
        <v>20</v>
      </c>
      <c r="F14" s="31">
        <f t="shared" ref="F14:G27" si="7">SUM(O14,S14,W14,AA14,AE14,AI14)</f>
        <v>0</v>
      </c>
      <c r="G14" s="31">
        <f t="shared" si="7"/>
        <v>15</v>
      </c>
      <c r="H14" s="17">
        <v>15</v>
      </c>
      <c r="I14" s="17"/>
      <c r="J14" s="17"/>
      <c r="K14" s="17"/>
      <c r="L14" s="17"/>
      <c r="M14" s="31">
        <f t="shared" ref="M14:N27" si="8">SUM(Q14,U14,Y14,AC14,AG14,AK14)</f>
        <v>5</v>
      </c>
      <c r="N14" s="60">
        <f t="shared" si="8"/>
        <v>5</v>
      </c>
      <c r="O14" s="18"/>
      <c r="P14" s="18"/>
      <c r="Q14" s="18"/>
      <c r="R14" s="18"/>
      <c r="S14" s="18"/>
      <c r="T14" s="18"/>
      <c r="U14" s="18"/>
      <c r="V14" s="18"/>
      <c r="W14" s="18"/>
      <c r="X14" s="18">
        <v>15</v>
      </c>
      <c r="Y14" s="18">
        <v>5</v>
      </c>
      <c r="Z14" s="18">
        <v>5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5"/>
      <c r="AN14" s="35"/>
      <c r="AO14" s="35">
        <v>1</v>
      </c>
      <c r="AP14" s="35"/>
      <c r="AQ14" s="35"/>
      <c r="AR14" s="35"/>
      <c r="AS14" s="130">
        <f>E14/25</f>
        <v>0.8</v>
      </c>
      <c r="AT14" s="145"/>
      <c r="AU14" s="95">
        <f>SUM(AM14:AR14)</f>
        <v>1</v>
      </c>
      <c r="AV14" s="94"/>
      <c r="AX14" s="30"/>
    </row>
    <row r="15" spans="1:50" s="9" customFormat="1" ht="36" customHeight="1" x14ac:dyDescent="0.2">
      <c r="A15" s="68" t="s">
        <v>9</v>
      </c>
      <c r="B15" s="59" t="s">
        <v>75</v>
      </c>
      <c r="C15" s="45" t="s">
        <v>51</v>
      </c>
      <c r="D15" s="46">
        <f t="shared" si="5"/>
        <v>25</v>
      </c>
      <c r="E15" s="46">
        <f t="shared" si="6"/>
        <v>20</v>
      </c>
      <c r="F15" s="47">
        <f t="shared" ref="F15" si="9">SUM(O15,S15,W15,AA15,AE15,AI15)</f>
        <v>15</v>
      </c>
      <c r="G15" s="47">
        <f t="shared" si="7"/>
        <v>0</v>
      </c>
      <c r="H15" s="48"/>
      <c r="I15" s="48"/>
      <c r="J15" s="48"/>
      <c r="K15" s="48"/>
      <c r="L15" s="48"/>
      <c r="M15" s="47">
        <f t="shared" ref="M15" si="10">SUM(Q15,U15,Y15,AC15,AG15,AK15)</f>
        <v>5</v>
      </c>
      <c r="N15" s="46">
        <f t="shared" si="8"/>
        <v>5</v>
      </c>
      <c r="O15" s="49">
        <v>15</v>
      </c>
      <c r="P15" s="49"/>
      <c r="Q15" s="49">
        <v>5</v>
      </c>
      <c r="R15" s="49">
        <v>5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>
        <v>1</v>
      </c>
      <c r="AN15" s="50"/>
      <c r="AO15" s="50"/>
      <c r="AP15" s="50"/>
      <c r="AQ15" s="50"/>
      <c r="AR15" s="50"/>
      <c r="AS15" s="130">
        <f t="shared" ref="AS15:AS24" si="11">E15/25</f>
        <v>0.8</v>
      </c>
      <c r="AT15" s="95"/>
      <c r="AU15" s="95"/>
      <c r="AV15" s="95"/>
      <c r="AX15" s="30"/>
    </row>
    <row r="16" spans="1:50" s="9" customFormat="1" ht="36" customHeight="1" x14ac:dyDescent="0.2">
      <c r="A16" s="67" t="s">
        <v>8</v>
      </c>
      <c r="B16" s="59" t="s">
        <v>101</v>
      </c>
      <c r="C16" s="16" t="s">
        <v>226</v>
      </c>
      <c r="D16" s="60">
        <f t="shared" ref="D16:D23" si="12">SUM(E16,N16)</f>
        <v>150</v>
      </c>
      <c r="E16" s="60">
        <f t="shared" ref="E16:E23" si="13">SUM(F16:G16,M16)</f>
        <v>80</v>
      </c>
      <c r="F16" s="31">
        <f t="shared" si="7"/>
        <v>0</v>
      </c>
      <c r="G16" s="31">
        <f t="shared" si="7"/>
        <v>60</v>
      </c>
      <c r="H16" s="17"/>
      <c r="I16" s="17"/>
      <c r="J16" s="17">
        <v>60</v>
      </c>
      <c r="K16" s="17"/>
      <c r="L16" s="17"/>
      <c r="M16" s="31">
        <f t="shared" si="8"/>
        <v>20</v>
      </c>
      <c r="N16" s="60">
        <f t="shared" si="8"/>
        <v>70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30</v>
      </c>
      <c r="AG16" s="18">
        <v>10</v>
      </c>
      <c r="AH16" s="18">
        <v>35</v>
      </c>
      <c r="AI16" s="18"/>
      <c r="AJ16" s="18">
        <v>30</v>
      </c>
      <c r="AK16" s="18">
        <v>10</v>
      </c>
      <c r="AL16" s="18">
        <v>35</v>
      </c>
      <c r="AM16" s="35"/>
      <c r="AN16" s="35"/>
      <c r="AO16" s="35"/>
      <c r="AP16" s="35"/>
      <c r="AQ16" s="35">
        <v>3</v>
      </c>
      <c r="AR16" s="35">
        <v>3</v>
      </c>
      <c r="AS16" s="129">
        <f t="shared" ref="AS16:AS23" si="14">E16/25</f>
        <v>3.2</v>
      </c>
      <c r="AT16" s="94"/>
      <c r="AU16" s="94"/>
      <c r="AV16" s="94"/>
      <c r="AX16" s="30"/>
    </row>
    <row r="17" spans="1:50" s="9" customFormat="1" ht="36" customHeight="1" x14ac:dyDescent="0.2">
      <c r="A17" s="68" t="s">
        <v>7</v>
      </c>
      <c r="B17" s="58" t="s">
        <v>92</v>
      </c>
      <c r="C17" s="16" t="s">
        <v>51</v>
      </c>
      <c r="D17" s="60">
        <f t="shared" si="12"/>
        <v>75</v>
      </c>
      <c r="E17" s="60">
        <f t="shared" si="13"/>
        <v>40</v>
      </c>
      <c r="F17" s="31">
        <f t="shared" si="7"/>
        <v>0</v>
      </c>
      <c r="G17" s="31">
        <f t="shared" si="7"/>
        <v>30</v>
      </c>
      <c r="H17" s="17">
        <v>30</v>
      </c>
      <c r="I17" s="17"/>
      <c r="J17" s="17"/>
      <c r="K17" s="17"/>
      <c r="L17" s="17"/>
      <c r="M17" s="31">
        <f t="shared" si="8"/>
        <v>10</v>
      </c>
      <c r="N17" s="60">
        <f t="shared" si="8"/>
        <v>35</v>
      </c>
      <c r="O17" s="18"/>
      <c r="P17" s="18">
        <v>30</v>
      </c>
      <c r="Q17" s="18">
        <v>10</v>
      </c>
      <c r="R17" s="18">
        <v>35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35">
        <v>3</v>
      </c>
      <c r="AN17" s="35"/>
      <c r="AO17" s="35"/>
      <c r="AP17" s="35"/>
      <c r="AQ17" s="35"/>
      <c r="AR17" s="35"/>
      <c r="AS17" s="129">
        <f t="shared" si="14"/>
        <v>1.6</v>
      </c>
      <c r="AT17" s="94"/>
      <c r="AU17" s="94"/>
      <c r="AV17" s="94">
        <f>SUM(AM17:AR17)</f>
        <v>3</v>
      </c>
      <c r="AX17" s="30"/>
    </row>
    <row r="18" spans="1:50" s="9" customFormat="1" ht="36" customHeight="1" x14ac:dyDescent="0.2">
      <c r="A18" s="67" t="s">
        <v>6</v>
      </c>
      <c r="B18" s="58" t="s">
        <v>59</v>
      </c>
      <c r="C18" s="16" t="s">
        <v>67</v>
      </c>
      <c r="D18" s="60">
        <f t="shared" si="12"/>
        <v>75</v>
      </c>
      <c r="E18" s="60">
        <f t="shared" si="13"/>
        <v>50</v>
      </c>
      <c r="F18" s="31">
        <f t="shared" si="7"/>
        <v>15</v>
      </c>
      <c r="G18" s="31">
        <f t="shared" si="7"/>
        <v>30</v>
      </c>
      <c r="H18" s="17"/>
      <c r="I18" s="17"/>
      <c r="J18" s="17">
        <v>30</v>
      </c>
      <c r="K18" s="17"/>
      <c r="L18" s="17"/>
      <c r="M18" s="31">
        <f t="shared" si="8"/>
        <v>5</v>
      </c>
      <c r="N18" s="60">
        <f t="shared" si="8"/>
        <v>25</v>
      </c>
      <c r="O18" s="18">
        <v>15</v>
      </c>
      <c r="P18" s="18">
        <v>30</v>
      </c>
      <c r="Q18" s="18">
        <v>5</v>
      </c>
      <c r="R18" s="18">
        <v>25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35">
        <v>3</v>
      </c>
      <c r="AN18" s="35"/>
      <c r="AO18" s="35"/>
      <c r="AP18" s="35"/>
      <c r="AQ18" s="35"/>
      <c r="AR18" s="35"/>
      <c r="AS18" s="129">
        <f t="shared" si="14"/>
        <v>2</v>
      </c>
      <c r="AT18" s="94"/>
      <c r="AU18" s="94"/>
      <c r="AV18" s="94"/>
      <c r="AX18" s="30"/>
    </row>
    <row r="19" spans="1:50" s="9" customFormat="1" ht="36" customHeight="1" x14ac:dyDescent="0.2">
      <c r="A19" s="68" t="s">
        <v>5</v>
      </c>
      <c r="B19" s="58" t="s">
        <v>100</v>
      </c>
      <c r="C19" s="16" t="s">
        <v>66</v>
      </c>
      <c r="D19" s="60">
        <f t="shared" si="12"/>
        <v>100</v>
      </c>
      <c r="E19" s="60">
        <f t="shared" si="13"/>
        <v>60</v>
      </c>
      <c r="F19" s="31">
        <f t="shared" si="7"/>
        <v>15</v>
      </c>
      <c r="G19" s="31">
        <f t="shared" si="7"/>
        <v>30</v>
      </c>
      <c r="H19" s="17">
        <v>30</v>
      </c>
      <c r="I19" s="17"/>
      <c r="J19" s="17"/>
      <c r="K19" s="17"/>
      <c r="L19" s="17"/>
      <c r="M19" s="31">
        <f t="shared" si="8"/>
        <v>15</v>
      </c>
      <c r="N19" s="60">
        <f t="shared" si="8"/>
        <v>40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15</v>
      </c>
      <c r="AF19" s="18">
        <v>30</v>
      </c>
      <c r="AG19" s="18">
        <v>15</v>
      </c>
      <c r="AH19" s="18">
        <v>40</v>
      </c>
      <c r="AI19" s="18"/>
      <c r="AJ19" s="18"/>
      <c r="AK19" s="18"/>
      <c r="AL19" s="18"/>
      <c r="AM19" s="35"/>
      <c r="AN19" s="35"/>
      <c r="AO19" s="35"/>
      <c r="AP19" s="35"/>
      <c r="AQ19" s="35">
        <v>4</v>
      </c>
      <c r="AR19" s="35"/>
      <c r="AS19" s="129">
        <f t="shared" si="14"/>
        <v>2.4</v>
      </c>
      <c r="AT19" s="94"/>
      <c r="AU19" s="94"/>
      <c r="AV19" s="94">
        <v>4</v>
      </c>
      <c r="AX19" s="30"/>
    </row>
    <row r="20" spans="1:50" s="9" customFormat="1" ht="36" customHeight="1" x14ac:dyDescent="0.2">
      <c r="A20" s="67" t="s">
        <v>19</v>
      </c>
      <c r="B20" s="58" t="s">
        <v>60</v>
      </c>
      <c r="C20" s="16" t="s">
        <v>53</v>
      </c>
      <c r="D20" s="60">
        <f t="shared" si="12"/>
        <v>50</v>
      </c>
      <c r="E20" s="60">
        <f t="shared" si="13"/>
        <v>35</v>
      </c>
      <c r="F20" s="31">
        <f t="shared" si="7"/>
        <v>15</v>
      </c>
      <c r="G20" s="31">
        <f t="shared" si="7"/>
        <v>15</v>
      </c>
      <c r="H20" s="17"/>
      <c r="I20" s="17"/>
      <c r="J20" s="17">
        <v>15</v>
      </c>
      <c r="K20" s="17"/>
      <c r="L20" s="17"/>
      <c r="M20" s="31">
        <f t="shared" si="8"/>
        <v>5</v>
      </c>
      <c r="N20" s="60">
        <f t="shared" si="8"/>
        <v>15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</v>
      </c>
      <c r="AB20" s="18">
        <v>15</v>
      </c>
      <c r="AC20" s="18">
        <v>5</v>
      </c>
      <c r="AD20" s="18">
        <v>15</v>
      </c>
      <c r="AE20" s="18"/>
      <c r="AF20" s="18"/>
      <c r="AG20" s="18"/>
      <c r="AH20" s="18"/>
      <c r="AI20" s="18"/>
      <c r="AJ20" s="18"/>
      <c r="AK20" s="18"/>
      <c r="AL20" s="18"/>
      <c r="AM20" s="35"/>
      <c r="AN20" s="35"/>
      <c r="AO20" s="35"/>
      <c r="AP20" s="35">
        <v>2</v>
      </c>
      <c r="AQ20" s="35"/>
      <c r="AR20" s="35"/>
      <c r="AS20" s="129">
        <f t="shared" si="14"/>
        <v>1.4</v>
      </c>
      <c r="AT20" s="94">
        <v>2</v>
      </c>
      <c r="AU20" s="94"/>
      <c r="AV20" s="94"/>
      <c r="AX20" s="30"/>
    </row>
    <row r="21" spans="1:50" s="9" customFormat="1" ht="36" customHeight="1" x14ac:dyDescent="0.2">
      <c r="A21" s="68" t="s">
        <v>20</v>
      </c>
      <c r="B21" s="58" t="s">
        <v>61</v>
      </c>
      <c r="C21" s="16" t="s">
        <v>53</v>
      </c>
      <c r="D21" s="60">
        <f t="shared" si="12"/>
        <v>75</v>
      </c>
      <c r="E21" s="60">
        <f t="shared" si="13"/>
        <v>55</v>
      </c>
      <c r="F21" s="31">
        <f t="shared" si="7"/>
        <v>15</v>
      </c>
      <c r="G21" s="31">
        <f t="shared" si="7"/>
        <v>30</v>
      </c>
      <c r="H21" s="17">
        <v>30</v>
      </c>
      <c r="I21" s="17"/>
      <c r="J21" s="17"/>
      <c r="K21" s="17"/>
      <c r="L21" s="17"/>
      <c r="M21" s="31">
        <f t="shared" si="8"/>
        <v>10</v>
      </c>
      <c r="N21" s="60">
        <f t="shared" si="8"/>
        <v>20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15</v>
      </c>
      <c r="AB21" s="18">
        <v>30</v>
      </c>
      <c r="AC21" s="18">
        <v>10</v>
      </c>
      <c r="AD21" s="18">
        <v>20</v>
      </c>
      <c r="AE21" s="18"/>
      <c r="AF21" s="18"/>
      <c r="AG21" s="18"/>
      <c r="AH21" s="18"/>
      <c r="AI21" s="18"/>
      <c r="AJ21" s="18"/>
      <c r="AK21" s="18"/>
      <c r="AL21" s="18"/>
      <c r="AM21" s="35"/>
      <c r="AN21" s="35"/>
      <c r="AO21" s="35"/>
      <c r="AP21" s="35">
        <v>3</v>
      </c>
      <c r="AQ21" s="35"/>
      <c r="AR21" s="35"/>
      <c r="AS21" s="129">
        <f t="shared" si="14"/>
        <v>2.2000000000000002</v>
      </c>
      <c r="AT21" s="94">
        <v>3</v>
      </c>
      <c r="AU21" s="94"/>
      <c r="AV21" s="94"/>
      <c r="AX21" s="30"/>
    </row>
    <row r="22" spans="1:50" s="9" customFormat="1" ht="36" customHeight="1" x14ac:dyDescent="0.2">
      <c r="A22" s="67" t="s">
        <v>21</v>
      </c>
      <c r="B22" s="58" t="s">
        <v>63</v>
      </c>
      <c r="C22" s="16" t="s">
        <v>56</v>
      </c>
      <c r="D22" s="60">
        <f t="shared" si="12"/>
        <v>100</v>
      </c>
      <c r="E22" s="60">
        <f t="shared" si="13"/>
        <v>55</v>
      </c>
      <c r="F22" s="31">
        <f t="shared" si="7"/>
        <v>15</v>
      </c>
      <c r="G22" s="31">
        <f t="shared" si="7"/>
        <v>30</v>
      </c>
      <c r="H22" s="17">
        <v>30</v>
      </c>
      <c r="I22" s="17"/>
      <c r="J22" s="17"/>
      <c r="K22" s="17"/>
      <c r="L22" s="17"/>
      <c r="M22" s="31">
        <f t="shared" si="8"/>
        <v>10</v>
      </c>
      <c r="N22" s="60">
        <f t="shared" si="8"/>
        <v>45</v>
      </c>
      <c r="O22" s="18"/>
      <c r="P22" s="18"/>
      <c r="Q22" s="18"/>
      <c r="R22" s="18"/>
      <c r="S22" s="18"/>
      <c r="T22" s="18"/>
      <c r="U22" s="18"/>
      <c r="V22" s="18"/>
      <c r="W22" s="18">
        <v>15</v>
      </c>
      <c r="X22" s="18">
        <v>30</v>
      </c>
      <c r="Y22" s="18">
        <v>10</v>
      </c>
      <c r="Z22" s="18">
        <v>45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5"/>
      <c r="AN22" s="35"/>
      <c r="AO22" s="35">
        <v>4</v>
      </c>
      <c r="AP22" s="35"/>
      <c r="AQ22" s="35"/>
      <c r="AR22" s="35"/>
      <c r="AS22" s="129">
        <f t="shared" si="14"/>
        <v>2.2000000000000002</v>
      </c>
      <c r="AT22" s="94">
        <v>4</v>
      </c>
      <c r="AU22" s="94"/>
      <c r="AV22" s="94"/>
      <c r="AX22" s="30"/>
    </row>
    <row r="23" spans="1:50" s="9" customFormat="1" ht="36" customHeight="1" x14ac:dyDescent="0.2">
      <c r="A23" s="68" t="s">
        <v>22</v>
      </c>
      <c r="B23" s="58" t="s">
        <v>68</v>
      </c>
      <c r="C23" s="16" t="s">
        <v>66</v>
      </c>
      <c r="D23" s="60">
        <f t="shared" si="12"/>
        <v>75</v>
      </c>
      <c r="E23" s="60">
        <f t="shared" si="13"/>
        <v>50</v>
      </c>
      <c r="F23" s="31">
        <f t="shared" si="7"/>
        <v>10</v>
      </c>
      <c r="G23" s="31">
        <f t="shared" si="7"/>
        <v>30</v>
      </c>
      <c r="H23" s="17">
        <v>30</v>
      </c>
      <c r="I23" s="17"/>
      <c r="J23" s="17"/>
      <c r="K23" s="17"/>
      <c r="L23" s="17"/>
      <c r="M23" s="31">
        <f t="shared" si="8"/>
        <v>10</v>
      </c>
      <c r="N23" s="60">
        <f t="shared" si="8"/>
        <v>25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>
        <v>10</v>
      </c>
      <c r="AF23" s="18">
        <v>30</v>
      </c>
      <c r="AG23" s="18">
        <v>10</v>
      </c>
      <c r="AH23" s="18">
        <v>25</v>
      </c>
      <c r="AI23" s="18"/>
      <c r="AJ23" s="18"/>
      <c r="AK23" s="18"/>
      <c r="AL23" s="18"/>
      <c r="AM23" s="35"/>
      <c r="AN23" s="35"/>
      <c r="AO23" s="35"/>
      <c r="AP23" s="35"/>
      <c r="AQ23" s="35">
        <v>3</v>
      </c>
      <c r="AR23" s="35"/>
      <c r="AS23" s="129">
        <f t="shared" si="14"/>
        <v>2</v>
      </c>
      <c r="AT23" s="94">
        <v>3</v>
      </c>
      <c r="AU23" s="94"/>
      <c r="AV23" s="94"/>
      <c r="AX23" s="30"/>
    </row>
    <row r="24" spans="1:50" s="9" customFormat="1" ht="36" customHeight="1" x14ac:dyDescent="0.2">
      <c r="A24" s="139" t="s">
        <v>23</v>
      </c>
      <c r="B24" s="75" t="s">
        <v>93</v>
      </c>
      <c r="C24" s="62" t="s">
        <v>53</v>
      </c>
      <c r="D24" s="61">
        <f t="shared" si="5"/>
        <v>50</v>
      </c>
      <c r="E24" s="61">
        <f t="shared" si="6"/>
        <v>35</v>
      </c>
      <c r="F24" s="63">
        <f t="shared" si="7"/>
        <v>0</v>
      </c>
      <c r="G24" s="63">
        <f t="shared" si="7"/>
        <v>30</v>
      </c>
      <c r="H24" s="64">
        <v>30</v>
      </c>
      <c r="I24" s="64"/>
      <c r="J24" s="64"/>
      <c r="K24" s="64"/>
      <c r="L24" s="64"/>
      <c r="M24" s="63">
        <f t="shared" si="8"/>
        <v>5</v>
      </c>
      <c r="N24" s="61">
        <f t="shared" si="8"/>
        <v>15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>
        <v>30</v>
      </c>
      <c r="AC24" s="65">
        <v>5</v>
      </c>
      <c r="AD24" s="65">
        <v>15</v>
      </c>
      <c r="AE24" s="65"/>
      <c r="AF24" s="65"/>
      <c r="AG24" s="65"/>
      <c r="AH24" s="65"/>
      <c r="AI24" s="65"/>
      <c r="AJ24" s="65"/>
      <c r="AK24" s="65"/>
      <c r="AL24" s="65"/>
      <c r="AM24" s="140"/>
      <c r="AN24" s="140"/>
      <c r="AO24" s="140"/>
      <c r="AP24" s="140">
        <v>2</v>
      </c>
      <c r="AQ24" s="140"/>
      <c r="AR24" s="140"/>
      <c r="AS24" s="131">
        <f t="shared" si="11"/>
        <v>1.4</v>
      </c>
      <c r="AT24" s="96">
        <v>2</v>
      </c>
      <c r="AU24" s="96"/>
      <c r="AV24" s="96">
        <f>SUM(AM24:AR24)</f>
        <v>2</v>
      </c>
      <c r="AX24" s="30"/>
    </row>
    <row r="25" spans="1:50" s="147" customFormat="1" ht="42" customHeight="1" x14ac:dyDescent="0.2">
      <c r="A25" s="141" t="s">
        <v>90</v>
      </c>
      <c r="B25" s="73" t="s">
        <v>64</v>
      </c>
      <c r="C25" s="55" t="s">
        <v>51</v>
      </c>
      <c r="D25" s="86">
        <f>SUM(E25,N25)</f>
        <v>25</v>
      </c>
      <c r="E25" s="86">
        <f>SUM(F25:G25,M25)</f>
        <v>20</v>
      </c>
      <c r="F25" s="87">
        <f t="shared" si="7"/>
        <v>0</v>
      </c>
      <c r="G25" s="87">
        <f t="shared" si="7"/>
        <v>15</v>
      </c>
      <c r="H25" s="56">
        <v>15</v>
      </c>
      <c r="I25" s="56"/>
      <c r="J25" s="56"/>
      <c r="K25" s="56"/>
      <c r="L25" s="56"/>
      <c r="M25" s="87">
        <f t="shared" si="8"/>
        <v>5</v>
      </c>
      <c r="N25" s="86">
        <f t="shared" si="8"/>
        <v>5</v>
      </c>
      <c r="O25" s="57"/>
      <c r="P25" s="57">
        <v>15</v>
      </c>
      <c r="Q25" s="57">
        <v>5</v>
      </c>
      <c r="R25" s="57">
        <v>5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07">
        <v>1</v>
      </c>
      <c r="AN25" s="107"/>
      <c r="AO25" s="107"/>
      <c r="AP25" s="107"/>
      <c r="AQ25" s="107"/>
      <c r="AR25" s="107"/>
      <c r="AS25" s="134">
        <f>E25/25</f>
        <v>0.8</v>
      </c>
      <c r="AT25" s="97">
        <v>1</v>
      </c>
      <c r="AU25" s="97"/>
      <c r="AV25" s="97"/>
      <c r="AX25" s="148"/>
    </row>
    <row r="26" spans="1:50" s="147" customFormat="1" ht="36" customHeight="1" x14ac:dyDescent="0.2">
      <c r="A26" s="141" t="s">
        <v>65</v>
      </c>
      <c r="B26" s="73" t="s">
        <v>116</v>
      </c>
      <c r="C26" s="55" t="s">
        <v>67</v>
      </c>
      <c r="D26" s="86">
        <f>SUM(E26,N26)</f>
        <v>100</v>
      </c>
      <c r="E26" s="86">
        <f>SUM(F26:G26,M26)</f>
        <v>70</v>
      </c>
      <c r="F26" s="87">
        <f t="shared" si="7"/>
        <v>15</v>
      </c>
      <c r="G26" s="87">
        <f t="shared" si="7"/>
        <v>45</v>
      </c>
      <c r="H26" s="56">
        <v>45</v>
      </c>
      <c r="I26" s="56"/>
      <c r="J26" s="56"/>
      <c r="K26" s="56"/>
      <c r="L26" s="56"/>
      <c r="M26" s="87">
        <f t="shared" si="8"/>
        <v>10</v>
      </c>
      <c r="N26" s="86">
        <f t="shared" si="8"/>
        <v>30</v>
      </c>
      <c r="O26" s="57">
        <v>15</v>
      </c>
      <c r="P26" s="57">
        <v>45</v>
      </c>
      <c r="Q26" s="57">
        <v>10</v>
      </c>
      <c r="R26" s="57">
        <v>30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107">
        <v>4</v>
      </c>
      <c r="AN26" s="107"/>
      <c r="AO26" s="107"/>
      <c r="AP26" s="107"/>
      <c r="AQ26" s="107"/>
      <c r="AR26" s="107"/>
      <c r="AS26" s="134">
        <f>E26/25</f>
        <v>2.8</v>
      </c>
      <c r="AT26" s="97">
        <v>4</v>
      </c>
      <c r="AU26" s="97">
        <f>SUM(AM26:AR26)</f>
        <v>4</v>
      </c>
      <c r="AV26" s="97"/>
      <c r="AX26" s="148"/>
    </row>
    <row r="27" spans="1:50" s="9" customFormat="1" ht="36" customHeight="1" x14ac:dyDescent="0.2">
      <c r="A27" s="141" t="s">
        <v>109</v>
      </c>
      <c r="B27" s="73" t="s">
        <v>70</v>
      </c>
      <c r="C27" s="55" t="s">
        <v>67</v>
      </c>
      <c r="D27" s="86">
        <f>SUM(E27,N27)</f>
        <v>75</v>
      </c>
      <c r="E27" s="86">
        <f>SUM(F27:G27,M27)</f>
        <v>55</v>
      </c>
      <c r="F27" s="87">
        <f t="shared" si="7"/>
        <v>15</v>
      </c>
      <c r="G27" s="87">
        <f t="shared" si="7"/>
        <v>30</v>
      </c>
      <c r="H27" s="56">
        <v>30</v>
      </c>
      <c r="I27" s="56"/>
      <c r="J27" s="56"/>
      <c r="K27" s="56"/>
      <c r="L27" s="56"/>
      <c r="M27" s="87">
        <f t="shared" si="8"/>
        <v>10</v>
      </c>
      <c r="N27" s="86">
        <f t="shared" si="8"/>
        <v>20</v>
      </c>
      <c r="O27" s="57">
        <v>15</v>
      </c>
      <c r="P27" s="57">
        <v>30</v>
      </c>
      <c r="Q27" s="57">
        <v>10</v>
      </c>
      <c r="R27" s="57">
        <v>20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07">
        <v>3</v>
      </c>
      <c r="AN27" s="107"/>
      <c r="AO27" s="107"/>
      <c r="AP27" s="107"/>
      <c r="AQ27" s="107"/>
      <c r="AR27" s="107"/>
      <c r="AS27" s="134">
        <f>E27/25</f>
        <v>2.2000000000000002</v>
      </c>
      <c r="AT27" s="97"/>
      <c r="AU27" s="97">
        <f>SUM(AM27:AR27)</f>
        <v>3</v>
      </c>
      <c r="AV27" s="97"/>
      <c r="AX27" s="30"/>
    </row>
    <row r="28" spans="1:50" s="98" customFormat="1" ht="75" customHeight="1" thickBot="1" x14ac:dyDescent="0.25">
      <c r="A28" s="149" t="s">
        <v>18</v>
      </c>
      <c r="B28" s="150" t="s">
        <v>104</v>
      </c>
      <c r="C28" s="149"/>
      <c r="D28" s="151">
        <f>SUM(D29:D35)</f>
        <v>725</v>
      </c>
      <c r="E28" s="151">
        <f t="shared" ref="E28:V28" si="15">SUM(E29:E35)</f>
        <v>393</v>
      </c>
      <c r="F28" s="151">
        <f t="shared" si="15"/>
        <v>83</v>
      </c>
      <c r="G28" s="151">
        <f t="shared" si="15"/>
        <v>215</v>
      </c>
      <c r="H28" s="151">
        <f t="shared" si="15"/>
        <v>75</v>
      </c>
      <c r="I28" s="151">
        <f t="shared" si="15"/>
        <v>0</v>
      </c>
      <c r="J28" s="151">
        <f t="shared" si="15"/>
        <v>80</v>
      </c>
      <c r="K28" s="151">
        <f t="shared" si="15"/>
        <v>60</v>
      </c>
      <c r="L28" s="151">
        <f t="shared" si="15"/>
        <v>0</v>
      </c>
      <c r="M28" s="151">
        <f t="shared" si="15"/>
        <v>95</v>
      </c>
      <c r="N28" s="151">
        <f t="shared" si="15"/>
        <v>332</v>
      </c>
      <c r="O28" s="151">
        <f t="shared" si="15"/>
        <v>15</v>
      </c>
      <c r="P28" s="151">
        <f t="shared" si="15"/>
        <v>15</v>
      </c>
      <c r="Q28" s="151">
        <f t="shared" si="15"/>
        <v>5</v>
      </c>
      <c r="R28" s="151">
        <f t="shared" si="15"/>
        <v>15</v>
      </c>
      <c r="S28" s="151">
        <f t="shared" si="15"/>
        <v>28</v>
      </c>
      <c r="T28" s="151">
        <f t="shared" si="15"/>
        <v>65</v>
      </c>
      <c r="U28" s="151">
        <f t="shared" si="15"/>
        <v>30</v>
      </c>
      <c r="V28" s="151">
        <f t="shared" si="15"/>
        <v>77</v>
      </c>
      <c r="W28" s="151">
        <f t="shared" ref="W28:AV28" si="16">SUM(W29:W35)</f>
        <v>0</v>
      </c>
      <c r="X28" s="151">
        <f t="shared" si="16"/>
        <v>0</v>
      </c>
      <c r="Y28" s="151">
        <f t="shared" si="16"/>
        <v>0</v>
      </c>
      <c r="Z28" s="151">
        <f t="shared" si="16"/>
        <v>0</v>
      </c>
      <c r="AA28" s="151">
        <f t="shared" si="16"/>
        <v>0</v>
      </c>
      <c r="AB28" s="151">
        <f t="shared" si="16"/>
        <v>0</v>
      </c>
      <c r="AC28" s="151">
        <f t="shared" si="16"/>
        <v>0</v>
      </c>
      <c r="AD28" s="151">
        <f t="shared" si="16"/>
        <v>0</v>
      </c>
      <c r="AE28" s="151">
        <f t="shared" si="16"/>
        <v>30</v>
      </c>
      <c r="AF28" s="151">
        <f t="shared" si="16"/>
        <v>75</v>
      </c>
      <c r="AG28" s="151">
        <f t="shared" si="16"/>
        <v>30</v>
      </c>
      <c r="AH28" s="151">
        <f t="shared" si="16"/>
        <v>120</v>
      </c>
      <c r="AI28" s="151">
        <f t="shared" si="16"/>
        <v>10</v>
      </c>
      <c r="AJ28" s="151">
        <f t="shared" si="16"/>
        <v>60</v>
      </c>
      <c r="AK28" s="151">
        <f t="shared" si="16"/>
        <v>30</v>
      </c>
      <c r="AL28" s="151">
        <f t="shared" si="16"/>
        <v>120</v>
      </c>
      <c r="AM28" s="151">
        <f t="shared" si="16"/>
        <v>2</v>
      </c>
      <c r="AN28" s="151">
        <f t="shared" si="16"/>
        <v>8</v>
      </c>
      <c r="AO28" s="151">
        <f t="shared" si="16"/>
        <v>0</v>
      </c>
      <c r="AP28" s="151">
        <f t="shared" si="16"/>
        <v>0</v>
      </c>
      <c r="AQ28" s="151">
        <f t="shared" si="16"/>
        <v>10</v>
      </c>
      <c r="AR28" s="151">
        <f t="shared" si="16"/>
        <v>9</v>
      </c>
      <c r="AS28" s="152">
        <f t="shared" si="16"/>
        <v>15.72</v>
      </c>
      <c r="AT28" s="151">
        <f t="shared" si="16"/>
        <v>22</v>
      </c>
      <c r="AU28" s="151">
        <f t="shared" si="16"/>
        <v>2</v>
      </c>
      <c r="AV28" s="151">
        <f t="shared" si="16"/>
        <v>7</v>
      </c>
      <c r="AX28" s="83"/>
    </row>
    <row r="29" spans="1:50" s="9" customFormat="1" ht="36" customHeight="1" x14ac:dyDescent="0.2">
      <c r="A29" s="67" t="s">
        <v>10</v>
      </c>
      <c r="B29" s="58" t="s">
        <v>62</v>
      </c>
      <c r="C29" s="16" t="s">
        <v>54</v>
      </c>
      <c r="D29" s="100">
        <f>SUM(E29,N29)</f>
        <v>100</v>
      </c>
      <c r="E29" s="100">
        <f>SUM(F29:G29,M29)</f>
        <v>60</v>
      </c>
      <c r="F29" s="116">
        <f>SUM(O29,S29,W29,AA29,AE29,AI29)</f>
        <v>15</v>
      </c>
      <c r="G29" s="116">
        <f>SUM(P29,T29,X29,AB29,AF29,AJ29)</f>
        <v>30</v>
      </c>
      <c r="H29" s="17">
        <v>30</v>
      </c>
      <c r="I29" s="17"/>
      <c r="J29" s="17"/>
      <c r="K29" s="17"/>
      <c r="L29" s="17"/>
      <c r="M29" s="116">
        <f>SUM(Q29,U29,Y29,AC29,AG29,AK29)</f>
        <v>15</v>
      </c>
      <c r="N29" s="100">
        <f>SUM(R29,V29,Z29,AD29,AH29,AL29)</f>
        <v>40</v>
      </c>
      <c r="O29" s="18"/>
      <c r="P29" s="18"/>
      <c r="Q29" s="18"/>
      <c r="R29" s="18"/>
      <c r="S29" s="18">
        <v>15</v>
      </c>
      <c r="T29" s="18">
        <v>30</v>
      </c>
      <c r="U29" s="18">
        <v>15</v>
      </c>
      <c r="V29" s="18">
        <v>40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3"/>
      <c r="AN29" s="103">
        <v>4</v>
      </c>
      <c r="AO29" s="103"/>
      <c r="AP29" s="103"/>
      <c r="AQ29" s="103"/>
      <c r="AR29" s="103"/>
      <c r="AS29" s="129">
        <f>E29/25</f>
        <v>2.4</v>
      </c>
      <c r="AT29" s="94">
        <v>4</v>
      </c>
      <c r="AU29" s="94"/>
      <c r="AV29" s="94"/>
      <c r="AX29" s="30"/>
    </row>
    <row r="30" spans="1:50" s="9" customFormat="1" ht="36" customHeight="1" x14ac:dyDescent="0.2">
      <c r="A30" s="68" t="s">
        <v>9</v>
      </c>
      <c r="B30" s="58" t="s">
        <v>74</v>
      </c>
      <c r="C30" s="16" t="s">
        <v>51</v>
      </c>
      <c r="D30" s="100">
        <f>SUM(E30,N30)</f>
        <v>50</v>
      </c>
      <c r="E30" s="100">
        <f>SUM(F30:G30,M30)</f>
        <v>35</v>
      </c>
      <c r="F30" s="116">
        <f>SUM(O30,S30,W30,AA30,AE30,AI30)</f>
        <v>15</v>
      </c>
      <c r="G30" s="116">
        <f>SUM(P30,T30,X30,AB30,AF30,AJ30)</f>
        <v>15</v>
      </c>
      <c r="H30" s="17">
        <v>15</v>
      </c>
      <c r="I30" s="17"/>
      <c r="J30" s="17"/>
      <c r="K30" s="17"/>
      <c r="L30" s="17"/>
      <c r="M30" s="116">
        <f>SUM(Q30,U30,Y30,AC30,AG30,AK30)</f>
        <v>5</v>
      </c>
      <c r="N30" s="100">
        <f>SUM(R30,V30,Z30,AD30,AH30,AL30)</f>
        <v>15</v>
      </c>
      <c r="O30" s="40">
        <v>15</v>
      </c>
      <c r="P30" s="18">
        <v>15</v>
      </c>
      <c r="Q30" s="18">
        <v>5</v>
      </c>
      <c r="R30" s="40">
        <v>15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3">
        <v>2</v>
      </c>
      <c r="AN30" s="103"/>
      <c r="AO30" s="103"/>
      <c r="AP30" s="103"/>
      <c r="AQ30" s="103"/>
      <c r="AR30" s="103"/>
      <c r="AS30" s="129">
        <f>E30/25</f>
        <v>1.4</v>
      </c>
      <c r="AT30" s="94"/>
      <c r="AU30" s="94">
        <v>2</v>
      </c>
      <c r="AV30" s="94"/>
      <c r="AX30" s="30"/>
    </row>
    <row r="31" spans="1:50" s="82" customFormat="1" ht="59.45" customHeight="1" x14ac:dyDescent="0.2">
      <c r="A31" s="67" t="s">
        <v>8</v>
      </c>
      <c r="B31" s="58" t="s">
        <v>199</v>
      </c>
      <c r="C31" s="80" t="s">
        <v>49</v>
      </c>
      <c r="D31" s="100">
        <f t="shared" ref="D31" si="17">SUM(E31,N31)</f>
        <v>100</v>
      </c>
      <c r="E31" s="100">
        <f t="shared" ref="E31" si="18">SUM(F31:G31,M31)</f>
        <v>63</v>
      </c>
      <c r="F31" s="116">
        <f t="shared" ref="F31" si="19">SUM(O31,S31,W31,AA31,AE31,AI31)</f>
        <v>13</v>
      </c>
      <c r="G31" s="116">
        <f t="shared" ref="G31" si="20">SUM(P31,T31,X31,AB31,AF31,AJ31)</f>
        <v>35</v>
      </c>
      <c r="H31" s="81"/>
      <c r="I31" s="81"/>
      <c r="J31" s="81">
        <v>35</v>
      </c>
      <c r="K31" s="81"/>
      <c r="L31" s="81"/>
      <c r="M31" s="116">
        <f t="shared" ref="M31" si="21">SUM(Q31,U31,Y31,AC31,AG31,AK31)</f>
        <v>15</v>
      </c>
      <c r="N31" s="100">
        <f t="shared" ref="N31" si="22">SUM(R31,V31,Z31,AD31,AH31,AL31)</f>
        <v>37</v>
      </c>
      <c r="O31" s="40"/>
      <c r="P31" s="40"/>
      <c r="Q31" s="40"/>
      <c r="R31" s="40"/>
      <c r="S31" s="40">
        <v>13</v>
      </c>
      <c r="T31" s="40">
        <v>35</v>
      </c>
      <c r="U31" s="40">
        <v>15</v>
      </c>
      <c r="V31" s="40">
        <v>37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103"/>
      <c r="AN31" s="103">
        <v>4</v>
      </c>
      <c r="AO31" s="103"/>
      <c r="AP31" s="103"/>
      <c r="AQ31" s="103"/>
      <c r="AR31" s="103"/>
      <c r="AS31" s="129">
        <f>E31/25</f>
        <v>2.52</v>
      </c>
      <c r="AT31" s="94">
        <v>4</v>
      </c>
      <c r="AU31" s="94"/>
      <c r="AV31" s="94"/>
      <c r="AX31" s="83"/>
    </row>
    <row r="32" spans="1:50" s="82" customFormat="1" ht="36" customHeight="1" x14ac:dyDescent="0.2">
      <c r="A32" s="68" t="s">
        <v>7</v>
      </c>
      <c r="B32" s="58" t="s">
        <v>76</v>
      </c>
      <c r="C32" s="80" t="s">
        <v>228</v>
      </c>
      <c r="D32" s="100">
        <f t="shared" ref="D32" si="23">SUM(E32,N32)</f>
        <v>175</v>
      </c>
      <c r="E32" s="100">
        <f>SUM(F32:G32,M32)</f>
        <v>90</v>
      </c>
      <c r="F32" s="116">
        <f t="shared" ref="F32:G32" si="24">SUM(O32,S32,W32,AA32,AE32,AI32)</f>
        <v>25</v>
      </c>
      <c r="G32" s="116">
        <f t="shared" si="24"/>
        <v>45</v>
      </c>
      <c r="H32" s="81"/>
      <c r="I32" s="81"/>
      <c r="J32" s="81">
        <v>45</v>
      </c>
      <c r="K32" s="81"/>
      <c r="L32" s="81"/>
      <c r="M32" s="116">
        <f t="shared" ref="M32:N32" si="25">SUM(Q32,U32,Y32,AC32,AG32,AK32)</f>
        <v>20</v>
      </c>
      <c r="N32" s="100">
        <f t="shared" si="25"/>
        <v>85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>
        <v>15</v>
      </c>
      <c r="AF32" s="40">
        <v>15</v>
      </c>
      <c r="AG32" s="40">
        <v>10</v>
      </c>
      <c r="AH32" s="40">
        <v>40</v>
      </c>
      <c r="AI32" s="40">
        <v>10</v>
      </c>
      <c r="AJ32" s="40">
        <v>30</v>
      </c>
      <c r="AK32" s="40">
        <v>10</v>
      </c>
      <c r="AL32" s="40">
        <v>45</v>
      </c>
      <c r="AM32" s="198"/>
      <c r="AN32" s="198"/>
      <c r="AO32" s="198"/>
      <c r="AP32" s="198"/>
      <c r="AQ32" s="198">
        <v>3</v>
      </c>
      <c r="AR32" s="198">
        <v>4</v>
      </c>
      <c r="AS32" s="129">
        <f t="shared" ref="AS32:AS34" si="26">E32/25</f>
        <v>3.6</v>
      </c>
      <c r="AT32" s="94">
        <v>7</v>
      </c>
      <c r="AU32" s="94"/>
      <c r="AV32" s="94">
        <f>SUM(AM32:AR32)</f>
        <v>7</v>
      </c>
      <c r="AX32" s="83"/>
    </row>
    <row r="33" spans="1:57" s="9" customFormat="1" ht="36" customHeight="1" x14ac:dyDescent="0.2">
      <c r="A33" s="68" t="s">
        <v>6</v>
      </c>
      <c r="B33" s="58" t="s">
        <v>110</v>
      </c>
      <c r="C33" s="16" t="s">
        <v>66</v>
      </c>
      <c r="D33" s="100">
        <f t="shared" ref="D33" si="27">SUM(E33,N33)</f>
        <v>75</v>
      </c>
      <c r="E33" s="100">
        <f>SUM(F33:G33,M33)</f>
        <v>55</v>
      </c>
      <c r="F33" s="116">
        <f t="shared" ref="F33" si="28">SUM(O33,S33,W33,AA33,AE33,AI33)</f>
        <v>15</v>
      </c>
      <c r="G33" s="116">
        <f t="shared" ref="G33" si="29">SUM(P33,T33,X33,AB33,AF33,AJ33)</f>
        <v>30</v>
      </c>
      <c r="H33" s="17">
        <v>30</v>
      </c>
      <c r="I33" s="17"/>
      <c r="J33" s="17"/>
      <c r="K33" s="17"/>
      <c r="L33" s="17"/>
      <c r="M33" s="116">
        <f t="shared" ref="M33" si="30">SUM(Q33,U33,Y33,AC33,AG33,AK33)</f>
        <v>10</v>
      </c>
      <c r="N33" s="100">
        <f t="shared" ref="N33" si="31">SUM(R33,V33,Z33,AD33,AH33,AL33)</f>
        <v>20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>
        <v>15</v>
      </c>
      <c r="AF33" s="40">
        <v>30</v>
      </c>
      <c r="AG33" s="40">
        <v>10</v>
      </c>
      <c r="AH33" s="40">
        <v>20</v>
      </c>
      <c r="AI33" s="40"/>
      <c r="AJ33" s="40"/>
      <c r="AK33" s="40"/>
      <c r="AL33" s="40"/>
      <c r="AM33" s="103"/>
      <c r="AN33" s="103"/>
      <c r="AO33" s="103"/>
      <c r="AP33" s="103"/>
      <c r="AQ33" s="103">
        <v>3</v>
      </c>
      <c r="AR33" s="103"/>
      <c r="AS33" s="129">
        <f t="shared" si="26"/>
        <v>2.2000000000000002</v>
      </c>
      <c r="AT33" s="94">
        <v>3</v>
      </c>
      <c r="AU33" s="94"/>
      <c r="AV33" s="94"/>
      <c r="AX33" s="30"/>
    </row>
    <row r="34" spans="1:57" s="9" customFormat="1" ht="36" customHeight="1" x14ac:dyDescent="0.2">
      <c r="A34" s="67" t="s">
        <v>5</v>
      </c>
      <c r="B34" s="58" t="s">
        <v>235</v>
      </c>
      <c r="C34" s="45" t="s">
        <v>226</v>
      </c>
      <c r="D34" s="100">
        <f>SUM(E34,N34)</f>
        <v>225</v>
      </c>
      <c r="E34" s="100">
        <f>SUM(F34:G34,M34)</f>
        <v>90</v>
      </c>
      <c r="F34" s="116">
        <f>SUM(O34,S34,W34,AA34,AE34,AI34)</f>
        <v>0</v>
      </c>
      <c r="G34" s="116">
        <f>SUM(P34,T34,X34,AB34,AF34,AJ34)</f>
        <v>60</v>
      </c>
      <c r="H34" s="17"/>
      <c r="I34" s="17"/>
      <c r="J34" s="17"/>
      <c r="K34" s="17">
        <v>60</v>
      </c>
      <c r="L34" s="17"/>
      <c r="M34" s="116">
        <f>SUM(Q34,U34,Y34,AC34,AG34,AK34)</f>
        <v>30</v>
      </c>
      <c r="N34" s="100">
        <f>SUM(R34,V34,Z34,AD34,AH34,AL34)</f>
        <v>135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>
        <v>30</v>
      </c>
      <c r="AG34" s="40">
        <v>10</v>
      </c>
      <c r="AH34" s="40">
        <v>60</v>
      </c>
      <c r="AI34" s="40"/>
      <c r="AJ34" s="121">
        <v>30</v>
      </c>
      <c r="AK34" s="121">
        <v>20</v>
      </c>
      <c r="AL34" s="121">
        <v>75</v>
      </c>
      <c r="AM34" s="103"/>
      <c r="AN34" s="103"/>
      <c r="AO34" s="103"/>
      <c r="AP34" s="103"/>
      <c r="AQ34" s="103">
        <v>4</v>
      </c>
      <c r="AR34" s="103">
        <v>5</v>
      </c>
      <c r="AS34" s="129">
        <f t="shared" si="26"/>
        <v>3.6</v>
      </c>
      <c r="AT34" s="94">
        <v>4</v>
      </c>
      <c r="AU34" s="94"/>
      <c r="AV34" s="94"/>
      <c r="AX34" s="30"/>
    </row>
    <row r="35" spans="1:57" s="9" customFormat="1" ht="36" customHeight="1" x14ac:dyDescent="0.2">
      <c r="A35" s="74" t="s">
        <v>19</v>
      </c>
      <c r="B35" s="261"/>
      <c r="C35" s="77"/>
      <c r="D35" s="117">
        <f>SUM(E35,N35)</f>
        <v>0</v>
      </c>
      <c r="E35" s="117">
        <f>SUM(F35:G35,M35)</f>
        <v>0</v>
      </c>
      <c r="F35" s="118">
        <f>SUM(O35,S35,W35,AA35,AE35,AI35)</f>
        <v>0</v>
      </c>
      <c r="G35" s="118">
        <f>SUM(P35,T35,X35,AB35,AF35,AJ35)</f>
        <v>0</v>
      </c>
      <c r="H35" s="64"/>
      <c r="I35" s="64"/>
      <c r="J35" s="76"/>
      <c r="K35" s="64"/>
      <c r="L35" s="64"/>
      <c r="M35" s="63">
        <f>SUM(Q35,U35,Y35,AC35,AG35,AK35)</f>
        <v>0</v>
      </c>
      <c r="N35" s="61">
        <f>SUM(R35,V35,Z35,AD35,AH35,AL35)</f>
        <v>0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104"/>
      <c r="AN35" s="104"/>
      <c r="AO35" s="104"/>
      <c r="AP35" s="104"/>
      <c r="AQ35" s="104"/>
      <c r="AR35" s="104"/>
      <c r="AS35" s="131"/>
      <c r="AT35" s="96"/>
      <c r="AU35" s="96"/>
      <c r="AV35" s="96"/>
      <c r="AX35" s="30"/>
    </row>
    <row r="36" spans="1:57" s="71" customFormat="1" ht="78" customHeight="1" x14ac:dyDescent="0.2">
      <c r="A36" s="112" t="s">
        <v>105</v>
      </c>
      <c r="B36" s="113" t="s">
        <v>108</v>
      </c>
      <c r="C36" s="114"/>
      <c r="D36" s="115">
        <f t="shared" ref="D36:AV36" si="32">SUM(D37:D49)</f>
        <v>1635</v>
      </c>
      <c r="E36" s="115">
        <f t="shared" si="32"/>
        <v>1016</v>
      </c>
      <c r="F36" s="115">
        <f t="shared" si="32"/>
        <v>86</v>
      </c>
      <c r="G36" s="115">
        <f t="shared" si="32"/>
        <v>716</v>
      </c>
      <c r="H36" s="115">
        <f t="shared" si="32"/>
        <v>75</v>
      </c>
      <c r="I36" s="115">
        <f t="shared" si="32"/>
        <v>0</v>
      </c>
      <c r="J36" s="115">
        <f t="shared" si="32"/>
        <v>555</v>
      </c>
      <c r="K36" s="115">
        <f t="shared" si="32"/>
        <v>0</v>
      </c>
      <c r="L36" s="115">
        <f t="shared" si="32"/>
        <v>86</v>
      </c>
      <c r="M36" s="115">
        <f t="shared" si="32"/>
        <v>214</v>
      </c>
      <c r="N36" s="115">
        <f t="shared" si="32"/>
        <v>619</v>
      </c>
      <c r="O36" s="115">
        <f t="shared" si="32"/>
        <v>15</v>
      </c>
      <c r="P36" s="115">
        <f t="shared" si="32"/>
        <v>135</v>
      </c>
      <c r="Q36" s="115">
        <f t="shared" si="32"/>
        <v>30</v>
      </c>
      <c r="R36" s="115">
        <f t="shared" si="32"/>
        <v>95</v>
      </c>
      <c r="S36" s="115">
        <f t="shared" si="32"/>
        <v>31</v>
      </c>
      <c r="T36" s="115">
        <f t="shared" si="32"/>
        <v>191</v>
      </c>
      <c r="U36" s="115">
        <f t="shared" si="32"/>
        <v>54</v>
      </c>
      <c r="V36" s="115">
        <f t="shared" si="32"/>
        <v>159</v>
      </c>
      <c r="W36" s="115">
        <f t="shared" si="32"/>
        <v>8</v>
      </c>
      <c r="X36" s="115">
        <f t="shared" si="32"/>
        <v>165</v>
      </c>
      <c r="Y36" s="115">
        <f t="shared" si="32"/>
        <v>55</v>
      </c>
      <c r="Z36" s="115">
        <f t="shared" si="32"/>
        <v>142</v>
      </c>
      <c r="AA36" s="115">
        <f t="shared" si="32"/>
        <v>24</v>
      </c>
      <c r="AB36" s="115">
        <f t="shared" si="32"/>
        <v>90</v>
      </c>
      <c r="AC36" s="115">
        <f t="shared" si="32"/>
        <v>45</v>
      </c>
      <c r="AD36" s="115">
        <f t="shared" si="32"/>
        <v>141</v>
      </c>
      <c r="AE36" s="115">
        <f t="shared" si="32"/>
        <v>0</v>
      </c>
      <c r="AF36" s="115">
        <f t="shared" si="32"/>
        <v>60</v>
      </c>
      <c r="AG36" s="115">
        <f t="shared" si="32"/>
        <v>15</v>
      </c>
      <c r="AH36" s="115">
        <f t="shared" si="32"/>
        <v>30</v>
      </c>
      <c r="AI36" s="115">
        <f t="shared" si="32"/>
        <v>8</v>
      </c>
      <c r="AJ36" s="115">
        <f t="shared" si="32"/>
        <v>75</v>
      </c>
      <c r="AK36" s="115">
        <f t="shared" si="32"/>
        <v>15</v>
      </c>
      <c r="AL36" s="115">
        <f t="shared" si="32"/>
        <v>52</v>
      </c>
      <c r="AM36" s="115">
        <f t="shared" si="32"/>
        <v>11</v>
      </c>
      <c r="AN36" s="115">
        <f t="shared" si="32"/>
        <v>17</v>
      </c>
      <c r="AO36" s="115">
        <f t="shared" si="32"/>
        <v>15</v>
      </c>
      <c r="AP36" s="115">
        <f t="shared" si="32"/>
        <v>12</v>
      </c>
      <c r="AQ36" s="115">
        <f t="shared" si="32"/>
        <v>4</v>
      </c>
      <c r="AR36" s="115">
        <f t="shared" si="32"/>
        <v>5</v>
      </c>
      <c r="AS36" s="132">
        <f t="shared" si="32"/>
        <v>40.639999999999993</v>
      </c>
      <c r="AT36" s="115">
        <f t="shared" si="32"/>
        <v>64</v>
      </c>
      <c r="AU36" s="115">
        <f t="shared" si="32"/>
        <v>0</v>
      </c>
      <c r="AV36" s="115">
        <f t="shared" si="32"/>
        <v>2</v>
      </c>
      <c r="AX36" s="99"/>
    </row>
    <row r="37" spans="1:57" s="82" customFormat="1" ht="36" customHeight="1" x14ac:dyDescent="0.2">
      <c r="A37" s="67" t="s">
        <v>10</v>
      </c>
      <c r="B37" s="58" t="s">
        <v>115</v>
      </c>
      <c r="C37" s="80" t="s">
        <v>229</v>
      </c>
      <c r="D37" s="100">
        <f t="shared" ref="D37:D49" si="33">SUM(E37,N37)</f>
        <v>230</v>
      </c>
      <c r="E37" s="100">
        <f t="shared" ref="E37:E49" si="34">SUM(F37:G37,M37)</f>
        <v>145</v>
      </c>
      <c r="F37" s="116">
        <f t="shared" ref="F37:F49" si="35">SUM(O37,S37,W37,AA37,AE37,AI37)</f>
        <v>30</v>
      </c>
      <c r="G37" s="116">
        <f t="shared" ref="G37:G49" si="36">SUM(P37,T37,X37,AB37,AF37,AJ37)</f>
        <v>75</v>
      </c>
      <c r="H37" s="81">
        <v>75</v>
      </c>
      <c r="I37" s="81"/>
      <c r="J37" s="81"/>
      <c r="K37" s="81"/>
      <c r="L37" s="81"/>
      <c r="M37" s="116">
        <f t="shared" ref="M37:M49" si="37">SUM(Q37,U37,Y37,AC37,AG37,AK37)</f>
        <v>40</v>
      </c>
      <c r="N37" s="100">
        <f t="shared" ref="N37:N49" si="38">SUM(R37,V37,Z37,AD37,AH37,AL37)</f>
        <v>85</v>
      </c>
      <c r="O37" s="40">
        <v>15</v>
      </c>
      <c r="P37" s="40">
        <v>15</v>
      </c>
      <c r="Q37" s="40">
        <v>5</v>
      </c>
      <c r="R37" s="40">
        <v>15</v>
      </c>
      <c r="S37" s="40">
        <v>15</v>
      </c>
      <c r="T37" s="40">
        <v>30</v>
      </c>
      <c r="U37" s="40">
        <v>10</v>
      </c>
      <c r="V37" s="40">
        <v>30</v>
      </c>
      <c r="W37" s="40"/>
      <c r="X37" s="40">
        <v>30</v>
      </c>
      <c r="Y37" s="40">
        <v>25</v>
      </c>
      <c r="Z37" s="40">
        <v>40</v>
      </c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198">
        <v>2</v>
      </c>
      <c r="AN37" s="198">
        <v>3</v>
      </c>
      <c r="AO37" s="198">
        <v>4</v>
      </c>
      <c r="AP37" s="198"/>
      <c r="AQ37" s="198"/>
      <c r="AR37" s="198"/>
      <c r="AS37" s="129">
        <f t="shared" ref="AS37:AS49" si="39">E37/25</f>
        <v>5.8</v>
      </c>
      <c r="AT37" s="94">
        <v>8</v>
      </c>
      <c r="AU37" s="94"/>
      <c r="AV37" s="94"/>
      <c r="AX37" s="83"/>
    </row>
    <row r="38" spans="1:57" s="9" customFormat="1" ht="36" customHeight="1" x14ac:dyDescent="0.2">
      <c r="A38" s="68" t="s">
        <v>9</v>
      </c>
      <c r="B38" s="73" t="s">
        <v>117</v>
      </c>
      <c r="C38" s="45" t="s">
        <v>229</v>
      </c>
      <c r="D38" s="101">
        <f t="shared" si="33"/>
        <v>175</v>
      </c>
      <c r="E38" s="101">
        <f t="shared" si="34"/>
        <v>103</v>
      </c>
      <c r="F38" s="102">
        <f t="shared" si="35"/>
        <v>8</v>
      </c>
      <c r="G38" s="102">
        <f t="shared" si="36"/>
        <v>75</v>
      </c>
      <c r="H38" s="48"/>
      <c r="I38" s="48"/>
      <c r="J38" s="48">
        <v>75</v>
      </c>
      <c r="K38" s="48"/>
      <c r="L38" s="48"/>
      <c r="M38" s="47">
        <f t="shared" si="37"/>
        <v>20</v>
      </c>
      <c r="N38" s="46">
        <f t="shared" si="38"/>
        <v>72</v>
      </c>
      <c r="O38" s="49"/>
      <c r="P38" s="49">
        <v>30</v>
      </c>
      <c r="Q38" s="49">
        <v>5</v>
      </c>
      <c r="R38" s="49">
        <v>15</v>
      </c>
      <c r="S38" s="49"/>
      <c r="T38" s="49">
        <v>30</v>
      </c>
      <c r="U38" s="49">
        <v>5</v>
      </c>
      <c r="V38" s="49">
        <v>15</v>
      </c>
      <c r="W38" s="49">
        <v>8</v>
      </c>
      <c r="X38" s="49">
        <v>15</v>
      </c>
      <c r="Y38" s="49">
        <v>10</v>
      </c>
      <c r="Z38" s="49">
        <v>42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105">
        <v>2</v>
      </c>
      <c r="AN38" s="105">
        <v>2</v>
      </c>
      <c r="AO38" s="105">
        <v>3</v>
      </c>
      <c r="AP38" s="105"/>
      <c r="AQ38" s="105"/>
      <c r="AR38" s="105"/>
      <c r="AS38" s="130">
        <f t="shared" si="39"/>
        <v>4.12</v>
      </c>
      <c r="AT38" s="95">
        <v>7</v>
      </c>
      <c r="AU38" s="95"/>
      <c r="AV38" s="95"/>
      <c r="AX38" s="30"/>
    </row>
    <row r="39" spans="1:57" s="9" customFormat="1" ht="36" customHeight="1" x14ac:dyDescent="0.2">
      <c r="A39" s="67" t="s">
        <v>8</v>
      </c>
      <c r="B39" s="73" t="s">
        <v>118</v>
      </c>
      <c r="C39" s="45" t="s">
        <v>230</v>
      </c>
      <c r="D39" s="101">
        <f t="shared" si="33"/>
        <v>175</v>
      </c>
      <c r="E39" s="101">
        <f t="shared" si="34"/>
        <v>108</v>
      </c>
      <c r="F39" s="102">
        <f t="shared" si="35"/>
        <v>8</v>
      </c>
      <c r="G39" s="102">
        <f t="shared" si="36"/>
        <v>75</v>
      </c>
      <c r="H39" s="48"/>
      <c r="I39" s="48"/>
      <c r="J39" s="48">
        <v>75</v>
      </c>
      <c r="K39" s="48"/>
      <c r="L39" s="48"/>
      <c r="M39" s="47">
        <f t="shared" si="37"/>
        <v>25</v>
      </c>
      <c r="N39" s="46">
        <f t="shared" si="38"/>
        <v>67</v>
      </c>
      <c r="O39" s="49"/>
      <c r="P39" s="49"/>
      <c r="Q39" s="49"/>
      <c r="R39" s="49"/>
      <c r="S39" s="49"/>
      <c r="T39" s="49">
        <v>15</v>
      </c>
      <c r="U39" s="49">
        <v>5</v>
      </c>
      <c r="V39" s="49">
        <v>5</v>
      </c>
      <c r="W39" s="49"/>
      <c r="X39" s="49">
        <v>30</v>
      </c>
      <c r="Y39" s="49">
        <v>5</v>
      </c>
      <c r="Z39" s="49">
        <v>15</v>
      </c>
      <c r="AA39" s="49">
        <v>8</v>
      </c>
      <c r="AB39" s="49">
        <v>30</v>
      </c>
      <c r="AC39" s="49">
        <v>15</v>
      </c>
      <c r="AD39" s="49">
        <v>47</v>
      </c>
      <c r="AE39" s="49"/>
      <c r="AF39" s="49"/>
      <c r="AG39" s="49"/>
      <c r="AH39" s="49"/>
      <c r="AI39" s="49"/>
      <c r="AJ39" s="49"/>
      <c r="AK39" s="49"/>
      <c r="AL39" s="49"/>
      <c r="AM39" s="105"/>
      <c r="AN39" s="105">
        <v>1</v>
      </c>
      <c r="AO39" s="105">
        <v>2</v>
      </c>
      <c r="AP39" s="105">
        <v>4</v>
      </c>
      <c r="AQ39" s="105"/>
      <c r="AR39" s="105"/>
      <c r="AS39" s="130">
        <f t="shared" si="39"/>
        <v>4.32</v>
      </c>
      <c r="AT39" s="95">
        <v>7</v>
      </c>
      <c r="AU39" s="95"/>
      <c r="AV39" s="95"/>
      <c r="AX39" s="30"/>
    </row>
    <row r="40" spans="1:57" s="71" customFormat="1" ht="42" customHeight="1" x14ac:dyDescent="0.2">
      <c r="A40" s="68" t="s">
        <v>7</v>
      </c>
      <c r="B40" s="73" t="s">
        <v>119</v>
      </c>
      <c r="C40" s="45" t="s">
        <v>228</v>
      </c>
      <c r="D40" s="101">
        <f t="shared" si="33"/>
        <v>155</v>
      </c>
      <c r="E40" s="101">
        <f t="shared" si="34"/>
        <v>103</v>
      </c>
      <c r="F40" s="102">
        <f t="shared" si="35"/>
        <v>8</v>
      </c>
      <c r="G40" s="102">
        <f t="shared" si="36"/>
        <v>75</v>
      </c>
      <c r="H40" s="48"/>
      <c r="I40" s="48"/>
      <c r="J40" s="48">
        <v>75</v>
      </c>
      <c r="K40" s="48"/>
      <c r="L40" s="48"/>
      <c r="M40" s="47">
        <f t="shared" si="37"/>
        <v>20</v>
      </c>
      <c r="N40" s="46">
        <f t="shared" si="38"/>
        <v>52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>
        <v>30</v>
      </c>
      <c r="AG40" s="49">
        <v>10</v>
      </c>
      <c r="AH40" s="49">
        <v>15</v>
      </c>
      <c r="AI40" s="49">
        <v>8</v>
      </c>
      <c r="AJ40" s="49">
        <v>45</v>
      </c>
      <c r="AK40" s="49">
        <v>10</v>
      </c>
      <c r="AL40" s="49">
        <v>37</v>
      </c>
      <c r="AM40" s="105"/>
      <c r="AN40" s="105"/>
      <c r="AO40" s="105"/>
      <c r="AP40" s="105"/>
      <c r="AQ40" s="105">
        <v>2</v>
      </c>
      <c r="AR40" s="105">
        <v>4</v>
      </c>
      <c r="AS40" s="130">
        <f t="shared" si="39"/>
        <v>4.12</v>
      </c>
      <c r="AT40" s="95">
        <v>7</v>
      </c>
      <c r="AU40" s="95"/>
      <c r="AV40" s="95"/>
      <c r="AW40" s="9"/>
      <c r="AX40" s="30"/>
      <c r="AY40" s="9"/>
      <c r="AZ40" s="9"/>
      <c r="BA40" s="9"/>
      <c r="BB40" s="9"/>
      <c r="BC40" s="9"/>
      <c r="BD40" s="9"/>
      <c r="BE40" s="9"/>
    </row>
    <row r="41" spans="1:57" s="71" customFormat="1" ht="36.75" customHeight="1" x14ac:dyDescent="0.2">
      <c r="A41" s="67" t="s">
        <v>6</v>
      </c>
      <c r="B41" s="73" t="s">
        <v>120</v>
      </c>
      <c r="C41" s="45" t="s">
        <v>231</v>
      </c>
      <c r="D41" s="101">
        <f t="shared" si="33"/>
        <v>150</v>
      </c>
      <c r="E41" s="101">
        <f t="shared" si="34"/>
        <v>88</v>
      </c>
      <c r="F41" s="102">
        <f t="shared" si="35"/>
        <v>8</v>
      </c>
      <c r="G41" s="102">
        <f t="shared" si="36"/>
        <v>60</v>
      </c>
      <c r="H41" s="48"/>
      <c r="I41" s="48"/>
      <c r="J41" s="48">
        <v>60</v>
      </c>
      <c r="K41" s="48"/>
      <c r="L41" s="48"/>
      <c r="M41" s="47">
        <f t="shared" si="37"/>
        <v>20</v>
      </c>
      <c r="N41" s="46">
        <f t="shared" si="38"/>
        <v>62</v>
      </c>
      <c r="O41" s="121"/>
      <c r="P41" s="121">
        <v>30</v>
      </c>
      <c r="Q41" s="121">
        <v>5</v>
      </c>
      <c r="R41" s="121">
        <v>15</v>
      </c>
      <c r="S41" s="121">
        <v>8</v>
      </c>
      <c r="T41" s="121">
        <v>30</v>
      </c>
      <c r="U41" s="121">
        <v>15</v>
      </c>
      <c r="V41" s="121">
        <v>47</v>
      </c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05">
        <v>2</v>
      </c>
      <c r="AN41" s="105">
        <v>4</v>
      </c>
      <c r="AO41" s="105"/>
      <c r="AP41" s="105"/>
      <c r="AQ41" s="105"/>
      <c r="AR41" s="105"/>
      <c r="AS41" s="130">
        <f t="shared" si="39"/>
        <v>3.52</v>
      </c>
      <c r="AT41" s="95">
        <v>6</v>
      </c>
      <c r="AU41" s="95"/>
      <c r="AV41" s="95"/>
      <c r="AW41" s="9"/>
      <c r="AX41" s="30"/>
      <c r="AY41" s="9"/>
      <c r="AZ41" s="9"/>
      <c r="BA41" s="9"/>
      <c r="BB41" s="9"/>
      <c r="BC41" s="9"/>
      <c r="BD41" s="9"/>
      <c r="BE41" s="9"/>
    </row>
    <row r="42" spans="1:57" s="71" customFormat="1" ht="33" customHeight="1" x14ac:dyDescent="0.2">
      <c r="A42" s="68" t="s">
        <v>5</v>
      </c>
      <c r="B42" s="73" t="s">
        <v>121</v>
      </c>
      <c r="C42" s="69" t="s">
        <v>231</v>
      </c>
      <c r="D42" s="101">
        <f t="shared" si="33"/>
        <v>150</v>
      </c>
      <c r="E42" s="101">
        <f t="shared" si="34"/>
        <v>88</v>
      </c>
      <c r="F42" s="102">
        <f t="shared" si="35"/>
        <v>8</v>
      </c>
      <c r="G42" s="102">
        <f t="shared" si="36"/>
        <v>60</v>
      </c>
      <c r="H42" s="70"/>
      <c r="I42" s="70"/>
      <c r="J42" s="70">
        <v>60</v>
      </c>
      <c r="K42" s="70"/>
      <c r="L42" s="70"/>
      <c r="M42" s="102">
        <f t="shared" si="37"/>
        <v>20</v>
      </c>
      <c r="N42" s="101">
        <f t="shared" si="38"/>
        <v>62</v>
      </c>
      <c r="O42" s="121"/>
      <c r="P42" s="121">
        <v>30</v>
      </c>
      <c r="Q42" s="121">
        <v>5</v>
      </c>
      <c r="R42" s="121">
        <v>15</v>
      </c>
      <c r="S42" s="121">
        <v>8</v>
      </c>
      <c r="T42" s="121">
        <v>30</v>
      </c>
      <c r="U42" s="121">
        <v>15</v>
      </c>
      <c r="V42" s="121">
        <v>47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05">
        <v>2</v>
      </c>
      <c r="AN42" s="105">
        <v>4</v>
      </c>
      <c r="AO42" s="105"/>
      <c r="AP42" s="105"/>
      <c r="AQ42" s="105"/>
      <c r="AR42" s="105"/>
      <c r="AS42" s="130">
        <f t="shared" si="39"/>
        <v>3.52</v>
      </c>
      <c r="AT42" s="95">
        <v>6</v>
      </c>
      <c r="AU42" s="95"/>
      <c r="AV42" s="95"/>
      <c r="AW42" s="82"/>
      <c r="AX42" s="83"/>
      <c r="AY42" s="82"/>
      <c r="AZ42" s="82"/>
      <c r="BA42" s="82"/>
      <c r="BB42" s="82"/>
      <c r="BC42" s="82"/>
      <c r="BD42" s="82"/>
      <c r="BE42" s="82"/>
    </row>
    <row r="43" spans="1:57" s="13" customFormat="1" ht="50.25" customHeight="1" x14ac:dyDescent="0.2">
      <c r="A43" s="67" t="s">
        <v>19</v>
      </c>
      <c r="B43" s="73" t="s">
        <v>122</v>
      </c>
      <c r="C43" s="45" t="s">
        <v>232</v>
      </c>
      <c r="D43" s="101">
        <f t="shared" si="33"/>
        <v>150</v>
      </c>
      <c r="E43" s="101">
        <f t="shared" si="34"/>
        <v>88</v>
      </c>
      <c r="F43" s="102">
        <f t="shared" si="35"/>
        <v>8</v>
      </c>
      <c r="G43" s="102">
        <f t="shared" si="36"/>
        <v>60</v>
      </c>
      <c r="H43" s="48"/>
      <c r="I43" s="48"/>
      <c r="J43" s="48">
        <v>60</v>
      </c>
      <c r="K43" s="48"/>
      <c r="L43" s="48"/>
      <c r="M43" s="47">
        <f t="shared" si="37"/>
        <v>20</v>
      </c>
      <c r="N43" s="46">
        <f t="shared" si="38"/>
        <v>62</v>
      </c>
      <c r="O43" s="49"/>
      <c r="P43" s="49"/>
      <c r="Q43" s="49"/>
      <c r="R43" s="49"/>
      <c r="S43" s="49"/>
      <c r="T43" s="49"/>
      <c r="U43" s="49"/>
      <c r="V43" s="49"/>
      <c r="W43" s="121"/>
      <c r="X43" s="121">
        <v>30</v>
      </c>
      <c r="Y43" s="121">
        <v>5</v>
      </c>
      <c r="Z43" s="121">
        <v>15</v>
      </c>
      <c r="AA43" s="121">
        <v>8</v>
      </c>
      <c r="AB43" s="121">
        <v>30</v>
      </c>
      <c r="AC43" s="121">
        <v>15</v>
      </c>
      <c r="AD43" s="121">
        <v>47</v>
      </c>
      <c r="AE43" s="49"/>
      <c r="AF43" s="49"/>
      <c r="AG43" s="49"/>
      <c r="AH43" s="49"/>
      <c r="AI43" s="49"/>
      <c r="AJ43" s="49"/>
      <c r="AK43" s="49"/>
      <c r="AL43" s="49"/>
      <c r="AM43" s="105"/>
      <c r="AN43" s="105"/>
      <c r="AO43" s="105">
        <v>2</v>
      </c>
      <c r="AP43" s="105">
        <v>4</v>
      </c>
      <c r="AQ43" s="105"/>
      <c r="AR43" s="105"/>
      <c r="AS43" s="130">
        <f t="shared" si="39"/>
        <v>3.52</v>
      </c>
      <c r="AT43" s="95">
        <v>6</v>
      </c>
      <c r="AU43" s="95"/>
      <c r="AV43" s="95"/>
      <c r="AW43" s="9"/>
      <c r="AX43" s="30"/>
      <c r="AY43" s="9"/>
      <c r="AZ43" s="9"/>
      <c r="BA43" s="9"/>
      <c r="BB43" s="9"/>
      <c r="BC43" s="9"/>
      <c r="BD43" s="9"/>
      <c r="BE43" s="9"/>
    </row>
    <row r="44" spans="1:57" s="9" customFormat="1" x14ac:dyDescent="0.2">
      <c r="A44" s="68" t="s">
        <v>20</v>
      </c>
      <c r="B44" s="73" t="s">
        <v>123</v>
      </c>
      <c r="C44" s="55" t="s">
        <v>232</v>
      </c>
      <c r="D44" s="119">
        <f>SUM(E44,N44)</f>
        <v>150</v>
      </c>
      <c r="E44" s="119">
        <f>SUM(F44:G44,M44)</f>
        <v>88</v>
      </c>
      <c r="F44" s="120">
        <f>SUM(O44,S44,W44,AA44,AE44,AI44)</f>
        <v>8</v>
      </c>
      <c r="G44" s="120">
        <f>SUM(P44,T44,X44,AB44,AF44,AJ44)</f>
        <v>60</v>
      </c>
      <c r="H44" s="56"/>
      <c r="I44" s="56"/>
      <c r="J44" s="56">
        <v>60</v>
      </c>
      <c r="K44" s="56"/>
      <c r="L44" s="56"/>
      <c r="M44" s="87">
        <f>SUM(Q44,U44,Y44,AC44,AG44,AK44)</f>
        <v>20</v>
      </c>
      <c r="N44" s="86">
        <f>SUM(R44,V44,Z44,AD44,AH44,AL44)</f>
        <v>62</v>
      </c>
      <c r="O44" s="57"/>
      <c r="P44" s="57"/>
      <c r="Q44" s="57"/>
      <c r="R44" s="57"/>
      <c r="S44" s="57"/>
      <c r="T44" s="57"/>
      <c r="U44" s="57"/>
      <c r="V44" s="57"/>
      <c r="W44" s="121"/>
      <c r="X44" s="121">
        <v>30</v>
      </c>
      <c r="Y44" s="121">
        <v>5</v>
      </c>
      <c r="Z44" s="121">
        <v>15</v>
      </c>
      <c r="AA44" s="121">
        <v>8</v>
      </c>
      <c r="AB44" s="121">
        <v>30</v>
      </c>
      <c r="AC44" s="121">
        <v>15</v>
      </c>
      <c r="AD44" s="121">
        <v>47</v>
      </c>
      <c r="AE44" s="57"/>
      <c r="AF44" s="57"/>
      <c r="AG44" s="57"/>
      <c r="AH44" s="57"/>
      <c r="AI44" s="57"/>
      <c r="AJ44" s="57"/>
      <c r="AK44" s="57"/>
      <c r="AL44" s="57"/>
      <c r="AM44" s="107"/>
      <c r="AN44" s="107"/>
      <c r="AO44" s="107">
        <v>2</v>
      </c>
      <c r="AP44" s="107">
        <v>4</v>
      </c>
      <c r="AQ44" s="107"/>
      <c r="AR44" s="107"/>
      <c r="AS44" s="134">
        <f>E44/25</f>
        <v>3.52</v>
      </c>
      <c r="AT44" s="97">
        <v>6</v>
      </c>
      <c r="AU44" s="97"/>
      <c r="AV44" s="97"/>
      <c r="AX44" s="30"/>
    </row>
    <row r="45" spans="1:57" s="9" customFormat="1" ht="36" customHeight="1" x14ac:dyDescent="0.2">
      <c r="A45" s="67" t="s">
        <v>21</v>
      </c>
      <c r="B45" s="72" t="s">
        <v>124</v>
      </c>
      <c r="C45" s="16" t="s">
        <v>52</v>
      </c>
      <c r="D45" s="100">
        <f t="shared" si="33"/>
        <v>50</v>
      </c>
      <c r="E45" s="100">
        <f t="shared" si="34"/>
        <v>35</v>
      </c>
      <c r="F45" s="116">
        <f t="shared" si="35"/>
        <v>0</v>
      </c>
      <c r="G45" s="116">
        <f t="shared" si="36"/>
        <v>30</v>
      </c>
      <c r="H45" s="17"/>
      <c r="I45" s="17"/>
      <c r="J45" s="17">
        <v>30</v>
      </c>
      <c r="K45" s="17"/>
      <c r="L45" s="17"/>
      <c r="M45" s="31">
        <f t="shared" si="37"/>
        <v>5</v>
      </c>
      <c r="N45" s="60">
        <f t="shared" si="38"/>
        <v>15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v>30</v>
      </c>
      <c r="AG45" s="18">
        <v>5</v>
      </c>
      <c r="AH45" s="18">
        <v>15</v>
      </c>
      <c r="AI45" s="18"/>
      <c r="AJ45" s="18"/>
      <c r="AK45" s="18"/>
      <c r="AL45" s="18"/>
      <c r="AM45" s="103"/>
      <c r="AN45" s="103"/>
      <c r="AO45" s="103"/>
      <c r="AP45" s="103"/>
      <c r="AQ45" s="103">
        <v>2</v>
      </c>
      <c r="AR45" s="103"/>
      <c r="AS45" s="129">
        <f t="shared" si="39"/>
        <v>1.4</v>
      </c>
      <c r="AT45" s="94">
        <v>2</v>
      </c>
      <c r="AU45" s="94"/>
      <c r="AV45" s="94">
        <f>SUM(AM45:AR45)</f>
        <v>2</v>
      </c>
      <c r="AX45" s="30"/>
    </row>
    <row r="46" spans="1:57" s="9" customFormat="1" ht="36" customHeight="1" x14ac:dyDescent="0.2">
      <c r="A46" s="68" t="s">
        <v>22</v>
      </c>
      <c r="B46" s="72" t="s">
        <v>71</v>
      </c>
      <c r="C46" s="16" t="s">
        <v>51</v>
      </c>
      <c r="D46" s="100">
        <f>SUM(E46,N46)</f>
        <v>75</v>
      </c>
      <c r="E46" s="100">
        <f>SUM(F46:G46,M46)</f>
        <v>40</v>
      </c>
      <c r="F46" s="116">
        <f>SUM(O46,S46,W46,AA46,AE46,AI46)</f>
        <v>0</v>
      </c>
      <c r="G46" s="116">
        <f>SUM(P46,T46,X46,AB46,AF46,AJ46)</f>
        <v>30</v>
      </c>
      <c r="H46" s="17"/>
      <c r="I46" s="17"/>
      <c r="J46" s="17">
        <v>30</v>
      </c>
      <c r="K46" s="17"/>
      <c r="L46" s="17"/>
      <c r="M46" s="31">
        <f>SUM(Q46,U46,Y46,AC46,AG46,AK46)</f>
        <v>10</v>
      </c>
      <c r="N46" s="60">
        <f>SUM(R46,V46,Z46,AD46,AH46,AL46)</f>
        <v>35</v>
      </c>
      <c r="O46" s="18"/>
      <c r="P46" s="18">
        <v>30</v>
      </c>
      <c r="Q46" s="18">
        <v>10</v>
      </c>
      <c r="R46" s="18">
        <v>35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03">
        <v>3</v>
      </c>
      <c r="AN46" s="103"/>
      <c r="AO46" s="103"/>
      <c r="AP46" s="103"/>
      <c r="AQ46" s="103"/>
      <c r="AR46" s="103"/>
      <c r="AS46" s="129">
        <f>E46/25</f>
        <v>1.6</v>
      </c>
      <c r="AT46" s="94">
        <v>3</v>
      </c>
      <c r="AU46" s="94"/>
      <c r="AV46" s="94"/>
      <c r="AX46" s="30"/>
    </row>
    <row r="47" spans="1:57" s="82" customFormat="1" ht="36" customHeight="1" x14ac:dyDescent="0.2">
      <c r="A47" s="67" t="s">
        <v>23</v>
      </c>
      <c r="B47" s="73" t="s">
        <v>91</v>
      </c>
      <c r="C47" s="69" t="s">
        <v>57</v>
      </c>
      <c r="D47" s="101">
        <f>SUM(E47,N47)</f>
        <v>50</v>
      </c>
      <c r="E47" s="101">
        <f>SUM(F47:G47,M47)</f>
        <v>35</v>
      </c>
      <c r="F47" s="102">
        <f>SUM(O47,S47,W47,AA47,AE47,AI47)</f>
        <v>0</v>
      </c>
      <c r="G47" s="116">
        <f>SUM(P47,T47,X47,AB47,AF47,AJ47)</f>
        <v>30</v>
      </c>
      <c r="H47" s="70"/>
      <c r="I47" s="70"/>
      <c r="J47" s="70">
        <v>30</v>
      </c>
      <c r="K47" s="70"/>
      <c r="L47" s="70"/>
      <c r="M47" s="102">
        <f>SUM(Q47,U47,Y47,AC47,AG47,AK47)</f>
        <v>5</v>
      </c>
      <c r="N47" s="100">
        <f>SUM(R47,V47,Z47,AD47,AH47,AL47)</f>
        <v>15</v>
      </c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>
        <v>30</v>
      </c>
      <c r="AK47" s="121">
        <v>5</v>
      </c>
      <c r="AL47" s="121">
        <v>15</v>
      </c>
      <c r="AM47" s="197"/>
      <c r="AN47" s="197"/>
      <c r="AO47" s="197"/>
      <c r="AP47" s="197"/>
      <c r="AQ47" s="197"/>
      <c r="AR47" s="197">
        <v>1</v>
      </c>
      <c r="AS47" s="130">
        <f>E47/25</f>
        <v>1.4</v>
      </c>
      <c r="AT47" s="94">
        <v>1</v>
      </c>
      <c r="AU47" s="95"/>
      <c r="AV47" s="95"/>
      <c r="AX47" s="83"/>
    </row>
    <row r="48" spans="1:57" s="9" customFormat="1" ht="36" customHeight="1" x14ac:dyDescent="0.2">
      <c r="A48" s="68" t="s">
        <v>90</v>
      </c>
      <c r="B48" s="72" t="s">
        <v>72</v>
      </c>
      <c r="C48" s="16" t="s">
        <v>49</v>
      </c>
      <c r="D48" s="100">
        <f t="shared" si="33"/>
        <v>75</v>
      </c>
      <c r="E48" s="100">
        <f t="shared" si="34"/>
        <v>60</v>
      </c>
      <c r="F48" s="116">
        <f t="shared" si="35"/>
        <v>0</v>
      </c>
      <c r="G48" s="116">
        <f t="shared" si="36"/>
        <v>56</v>
      </c>
      <c r="H48" s="17"/>
      <c r="I48" s="17"/>
      <c r="J48" s="17"/>
      <c r="K48" s="17"/>
      <c r="L48" s="17">
        <v>56</v>
      </c>
      <c r="M48" s="31">
        <f t="shared" si="37"/>
        <v>4</v>
      </c>
      <c r="N48" s="60">
        <f t="shared" si="38"/>
        <v>15</v>
      </c>
      <c r="O48" s="18"/>
      <c r="P48" s="18"/>
      <c r="Q48" s="18"/>
      <c r="R48" s="18"/>
      <c r="S48" s="18"/>
      <c r="T48" s="18">
        <v>56</v>
      </c>
      <c r="U48" s="18">
        <v>4</v>
      </c>
      <c r="V48" s="18">
        <v>15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03"/>
      <c r="AN48" s="103">
        <v>3</v>
      </c>
      <c r="AO48" s="103"/>
      <c r="AP48" s="103"/>
      <c r="AQ48" s="103"/>
      <c r="AR48" s="103"/>
      <c r="AS48" s="129">
        <f t="shared" si="39"/>
        <v>2.4</v>
      </c>
      <c r="AT48" s="94">
        <v>3</v>
      </c>
      <c r="AU48" s="94"/>
      <c r="AV48" s="94"/>
      <c r="AX48" s="30"/>
    </row>
    <row r="49" spans="1:50" s="9" customFormat="1" ht="36" customHeight="1" thickBot="1" x14ac:dyDescent="0.25">
      <c r="A49" s="67" t="s">
        <v>65</v>
      </c>
      <c r="B49" s="72" t="s">
        <v>73</v>
      </c>
      <c r="C49" s="20" t="s">
        <v>58</v>
      </c>
      <c r="D49" s="66">
        <f t="shared" si="33"/>
        <v>50</v>
      </c>
      <c r="E49" s="66">
        <f t="shared" si="34"/>
        <v>35</v>
      </c>
      <c r="F49" s="88">
        <f t="shared" si="35"/>
        <v>0</v>
      </c>
      <c r="G49" s="88">
        <f t="shared" si="36"/>
        <v>30</v>
      </c>
      <c r="H49" s="21"/>
      <c r="I49" s="21"/>
      <c r="J49" s="21"/>
      <c r="K49" s="21"/>
      <c r="L49" s="21">
        <v>30</v>
      </c>
      <c r="M49" s="85">
        <f t="shared" si="37"/>
        <v>5</v>
      </c>
      <c r="N49" s="32">
        <f t="shared" si="38"/>
        <v>15</v>
      </c>
      <c r="O49" s="22"/>
      <c r="P49" s="22"/>
      <c r="Q49" s="22"/>
      <c r="R49" s="22"/>
      <c r="S49" s="22"/>
      <c r="T49" s="22"/>
      <c r="U49" s="22"/>
      <c r="V49" s="22"/>
      <c r="W49" s="22"/>
      <c r="X49" s="22">
        <v>30</v>
      </c>
      <c r="Y49" s="22">
        <v>5</v>
      </c>
      <c r="Z49" s="22">
        <v>15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06"/>
      <c r="AN49" s="106"/>
      <c r="AO49" s="106">
        <v>2</v>
      </c>
      <c r="AP49" s="106"/>
      <c r="AQ49" s="106"/>
      <c r="AR49" s="106"/>
      <c r="AS49" s="133">
        <f t="shared" si="39"/>
        <v>1.4</v>
      </c>
      <c r="AT49" s="89">
        <v>2</v>
      </c>
      <c r="AU49" s="89"/>
      <c r="AV49" s="89"/>
      <c r="AX49" s="30"/>
    </row>
    <row r="50" spans="1:50" s="13" customFormat="1" ht="75" customHeight="1" thickBot="1" x14ac:dyDescent="0.25">
      <c r="A50" s="11" t="s">
        <v>111</v>
      </c>
      <c r="B50" s="12" t="s">
        <v>247</v>
      </c>
      <c r="C50" s="11"/>
      <c r="D50" s="33">
        <f>SUM(D51:D51)</f>
        <v>275</v>
      </c>
      <c r="E50" s="33">
        <f>SUM(E51:E51)</f>
        <v>185</v>
      </c>
      <c r="F50" s="33">
        <f>SUM(F51:F51)</f>
        <v>0</v>
      </c>
      <c r="G50" s="33">
        <f t="shared" ref="G50:N50" si="40">SUM(G51:G51)</f>
        <v>135</v>
      </c>
      <c r="H50" s="33">
        <f t="shared" si="40"/>
        <v>135</v>
      </c>
      <c r="I50" s="33">
        <f t="shared" si="40"/>
        <v>0</v>
      </c>
      <c r="J50" s="33">
        <f t="shared" si="40"/>
        <v>0</v>
      </c>
      <c r="K50" s="33">
        <f t="shared" si="40"/>
        <v>0</v>
      </c>
      <c r="L50" s="33">
        <f t="shared" si="40"/>
        <v>0</v>
      </c>
      <c r="M50" s="33">
        <f t="shared" si="40"/>
        <v>50</v>
      </c>
      <c r="N50" s="33">
        <f t="shared" si="40"/>
        <v>90</v>
      </c>
      <c r="O50" s="33">
        <f t="shared" ref="O50:W50" si="41">SUM(O51:O51)</f>
        <v>0</v>
      </c>
      <c r="P50" s="33">
        <f t="shared" si="41"/>
        <v>0</v>
      </c>
      <c r="Q50" s="33">
        <f t="shared" si="41"/>
        <v>0</v>
      </c>
      <c r="R50" s="33">
        <f t="shared" si="41"/>
        <v>0</v>
      </c>
      <c r="S50" s="33">
        <f t="shared" si="41"/>
        <v>0</v>
      </c>
      <c r="T50" s="33">
        <f t="shared" si="41"/>
        <v>0</v>
      </c>
      <c r="U50" s="33">
        <f t="shared" si="41"/>
        <v>0</v>
      </c>
      <c r="V50" s="33">
        <f t="shared" si="41"/>
        <v>0</v>
      </c>
      <c r="W50" s="33">
        <f t="shared" si="41"/>
        <v>0</v>
      </c>
      <c r="X50" s="33">
        <f t="shared" ref="X50:AV50" si="42">SUM(X51:X51)</f>
        <v>30</v>
      </c>
      <c r="Y50" s="41">
        <f t="shared" si="42"/>
        <v>10</v>
      </c>
      <c r="Z50" s="41">
        <f t="shared" si="42"/>
        <v>10</v>
      </c>
      <c r="AA50" s="41">
        <f t="shared" si="42"/>
        <v>0</v>
      </c>
      <c r="AB50" s="41">
        <f t="shared" si="42"/>
        <v>30</v>
      </c>
      <c r="AC50" s="41">
        <f t="shared" si="42"/>
        <v>10</v>
      </c>
      <c r="AD50" s="41">
        <f t="shared" si="42"/>
        <v>10</v>
      </c>
      <c r="AE50" s="41">
        <f t="shared" si="42"/>
        <v>0</v>
      </c>
      <c r="AF50" s="41">
        <f t="shared" si="42"/>
        <v>30</v>
      </c>
      <c r="AG50" s="41">
        <f t="shared" si="42"/>
        <v>10</v>
      </c>
      <c r="AH50" s="41">
        <f t="shared" si="42"/>
        <v>35</v>
      </c>
      <c r="AI50" s="41">
        <f t="shared" si="42"/>
        <v>0</v>
      </c>
      <c r="AJ50" s="41">
        <f t="shared" si="42"/>
        <v>45</v>
      </c>
      <c r="AK50" s="41">
        <f t="shared" si="42"/>
        <v>20</v>
      </c>
      <c r="AL50" s="41">
        <f t="shared" si="42"/>
        <v>35</v>
      </c>
      <c r="AM50" s="34">
        <f t="shared" si="42"/>
        <v>0</v>
      </c>
      <c r="AN50" s="34">
        <f t="shared" si="42"/>
        <v>0</v>
      </c>
      <c r="AO50" s="34">
        <f t="shared" si="42"/>
        <v>2</v>
      </c>
      <c r="AP50" s="34">
        <f t="shared" si="42"/>
        <v>2</v>
      </c>
      <c r="AQ50" s="34">
        <f t="shared" si="42"/>
        <v>3</v>
      </c>
      <c r="AR50" s="34">
        <f t="shared" si="42"/>
        <v>4</v>
      </c>
      <c r="AS50" s="128">
        <f>SUM(AS51)</f>
        <v>7.4</v>
      </c>
      <c r="AT50" s="109">
        <f t="shared" si="42"/>
        <v>11</v>
      </c>
      <c r="AU50" s="109">
        <f t="shared" si="42"/>
        <v>0</v>
      </c>
      <c r="AV50" s="109">
        <f t="shared" si="42"/>
        <v>11</v>
      </c>
      <c r="AX50" s="30"/>
    </row>
    <row r="51" spans="1:50" s="9" customFormat="1" ht="67.900000000000006" customHeight="1" thickBot="1" x14ac:dyDescent="0.25">
      <c r="A51" s="14" t="s">
        <v>10</v>
      </c>
      <c r="B51" s="15" t="s">
        <v>208</v>
      </c>
      <c r="C51" s="16" t="s">
        <v>234</v>
      </c>
      <c r="D51" s="60">
        <f>SUM(E51,N51)</f>
        <v>275</v>
      </c>
      <c r="E51" s="60">
        <f>SUM(F51:G51,M51)</f>
        <v>185</v>
      </c>
      <c r="F51" s="31">
        <f>SUM(O51,S51,W51,AA51,AE51,AI51)</f>
        <v>0</v>
      </c>
      <c r="G51" s="31">
        <f>SUM(P51,T51,X51,AB51,AF51,AJ51)</f>
        <v>135</v>
      </c>
      <c r="H51" s="17">
        <v>135</v>
      </c>
      <c r="I51" s="17"/>
      <c r="J51" s="17"/>
      <c r="K51" s="17"/>
      <c r="L51" s="17"/>
      <c r="M51" s="31">
        <f>SUM(Q51,U51,Y51,AC51,AG51,AK51)</f>
        <v>50</v>
      </c>
      <c r="N51" s="60">
        <f>SUM(R51,V51,Z51,AD51,AH51,AL51)</f>
        <v>90</v>
      </c>
      <c r="O51" s="18"/>
      <c r="P51" s="18"/>
      <c r="Q51" s="18"/>
      <c r="R51" s="18"/>
      <c r="S51" s="18"/>
      <c r="T51" s="18"/>
      <c r="U51" s="18"/>
      <c r="V51" s="18"/>
      <c r="W51" s="18" t="s">
        <v>81</v>
      </c>
      <c r="X51" s="18">
        <v>30</v>
      </c>
      <c r="Y51" s="18">
        <v>10</v>
      </c>
      <c r="Z51" s="18">
        <v>10</v>
      </c>
      <c r="AA51" s="18"/>
      <c r="AB51" s="18">
        <v>30</v>
      </c>
      <c r="AC51" s="18">
        <v>10</v>
      </c>
      <c r="AD51" s="18">
        <v>10</v>
      </c>
      <c r="AE51" s="18"/>
      <c r="AF51" s="18">
        <v>30</v>
      </c>
      <c r="AG51" s="18">
        <v>10</v>
      </c>
      <c r="AH51" s="18">
        <v>35</v>
      </c>
      <c r="AI51" s="18"/>
      <c r="AJ51" s="18">
        <v>45</v>
      </c>
      <c r="AK51" s="18">
        <v>20</v>
      </c>
      <c r="AL51" s="18">
        <v>35</v>
      </c>
      <c r="AM51" s="35"/>
      <c r="AN51" s="35"/>
      <c r="AO51" s="35">
        <v>2</v>
      </c>
      <c r="AP51" s="35">
        <v>2</v>
      </c>
      <c r="AQ51" s="35">
        <v>3</v>
      </c>
      <c r="AR51" s="35">
        <v>4</v>
      </c>
      <c r="AS51" s="129">
        <f>E51/25</f>
        <v>7.4</v>
      </c>
      <c r="AT51" s="94">
        <v>11</v>
      </c>
      <c r="AU51" s="94"/>
      <c r="AV51" s="94">
        <f>SUM(AM51:AR51)</f>
        <v>11</v>
      </c>
      <c r="AX51" s="30"/>
    </row>
    <row r="52" spans="1:50" s="13" customFormat="1" ht="75" customHeight="1" thickBot="1" x14ac:dyDescent="0.25">
      <c r="A52" s="11" t="s">
        <v>112</v>
      </c>
      <c r="B52" s="12" t="s">
        <v>236</v>
      </c>
      <c r="C52" s="11"/>
      <c r="D52" s="33">
        <f t="shared" ref="D52:AV52" si="43">SUM(D53:D58)</f>
        <v>275</v>
      </c>
      <c r="E52" s="33">
        <f t="shared" si="43"/>
        <v>185</v>
      </c>
      <c r="F52" s="33">
        <f t="shared" si="43"/>
        <v>0</v>
      </c>
      <c r="G52" s="33">
        <f t="shared" si="43"/>
        <v>135</v>
      </c>
      <c r="H52" s="33">
        <f>SUM(H53:J58)</f>
        <v>135</v>
      </c>
      <c r="I52" s="33">
        <f>SUM(I53:K58)</f>
        <v>0</v>
      </c>
      <c r="J52" s="33">
        <f t="shared" si="43"/>
        <v>0</v>
      </c>
      <c r="K52" s="33">
        <f t="shared" si="43"/>
        <v>0</v>
      </c>
      <c r="L52" s="33">
        <f t="shared" si="43"/>
        <v>0</v>
      </c>
      <c r="M52" s="33">
        <f t="shared" si="43"/>
        <v>50</v>
      </c>
      <c r="N52" s="33">
        <f t="shared" si="43"/>
        <v>90</v>
      </c>
      <c r="O52" s="33">
        <f t="shared" si="43"/>
        <v>0</v>
      </c>
      <c r="P52" s="33">
        <f t="shared" si="43"/>
        <v>0</v>
      </c>
      <c r="Q52" s="33">
        <f t="shared" si="43"/>
        <v>0</v>
      </c>
      <c r="R52" s="33">
        <f t="shared" si="43"/>
        <v>0</v>
      </c>
      <c r="S52" s="33">
        <f t="shared" si="43"/>
        <v>0</v>
      </c>
      <c r="T52" s="33">
        <f t="shared" si="43"/>
        <v>0</v>
      </c>
      <c r="U52" s="33">
        <f t="shared" si="43"/>
        <v>0</v>
      </c>
      <c r="V52" s="33">
        <f t="shared" si="43"/>
        <v>0</v>
      </c>
      <c r="W52" s="33">
        <f t="shared" si="43"/>
        <v>0</v>
      </c>
      <c r="X52" s="33">
        <f t="shared" si="43"/>
        <v>30</v>
      </c>
      <c r="Y52" s="33">
        <f t="shared" si="43"/>
        <v>10</v>
      </c>
      <c r="Z52" s="33">
        <f t="shared" si="43"/>
        <v>10</v>
      </c>
      <c r="AA52" s="33">
        <f t="shared" si="43"/>
        <v>0</v>
      </c>
      <c r="AB52" s="33">
        <f t="shared" si="43"/>
        <v>30</v>
      </c>
      <c r="AC52" s="33">
        <f t="shared" si="43"/>
        <v>10</v>
      </c>
      <c r="AD52" s="33">
        <f t="shared" si="43"/>
        <v>10</v>
      </c>
      <c r="AE52" s="33">
        <f t="shared" si="43"/>
        <v>0</v>
      </c>
      <c r="AF52" s="33">
        <f t="shared" si="43"/>
        <v>45</v>
      </c>
      <c r="AG52" s="33">
        <f t="shared" si="43"/>
        <v>15</v>
      </c>
      <c r="AH52" s="33">
        <f t="shared" si="43"/>
        <v>15</v>
      </c>
      <c r="AI52" s="33">
        <f t="shared" si="43"/>
        <v>0</v>
      </c>
      <c r="AJ52" s="33">
        <f t="shared" si="43"/>
        <v>30</v>
      </c>
      <c r="AK52" s="33">
        <f t="shared" si="43"/>
        <v>15</v>
      </c>
      <c r="AL52" s="33">
        <f t="shared" si="43"/>
        <v>55</v>
      </c>
      <c r="AM52" s="34">
        <f t="shared" si="43"/>
        <v>0</v>
      </c>
      <c r="AN52" s="34">
        <f t="shared" si="43"/>
        <v>0</v>
      </c>
      <c r="AO52" s="34">
        <f t="shared" si="43"/>
        <v>2</v>
      </c>
      <c r="AP52" s="34">
        <f t="shared" si="43"/>
        <v>2</v>
      </c>
      <c r="AQ52" s="34">
        <f t="shared" si="43"/>
        <v>3</v>
      </c>
      <c r="AR52" s="34">
        <f t="shared" si="43"/>
        <v>4</v>
      </c>
      <c r="AS52" s="128">
        <f>SUM(AS53:AS58)</f>
        <v>7.4</v>
      </c>
      <c r="AT52" s="109">
        <f>SUM(AT53:AT58)</f>
        <v>11</v>
      </c>
      <c r="AU52" s="109">
        <f t="shared" si="43"/>
        <v>0</v>
      </c>
      <c r="AV52" s="109">
        <f t="shared" si="43"/>
        <v>11</v>
      </c>
      <c r="AX52" s="30"/>
    </row>
    <row r="53" spans="1:50" s="9" customFormat="1" ht="29.25" customHeight="1" x14ac:dyDescent="0.2">
      <c r="A53" s="14" t="s">
        <v>10</v>
      </c>
      <c r="B53" s="15" t="s">
        <v>77</v>
      </c>
      <c r="C53" s="16" t="s">
        <v>58</v>
      </c>
      <c r="D53" s="60">
        <f t="shared" ref="D53:D58" si="44">SUM(E53,N53)</f>
        <v>25</v>
      </c>
      <c r="E53" s="60">
        <f t="shared" ref="E53:E58" si="45">SUM(F53:G53,M53)</f>
        <v>20</v>
      </c>
      <c r="F53" s="31">
        <f>SUM(O53,S53,W53,AA53,AE53,AI53)</f>
        <v>0</v>
      </c>
      <c r="G53" s="31">
        <f>SUM(P53,T53,X53,AB53,AF53,AJ53)</f>
        <v>15</v>
      </c>
      <c r="H53" s="17">
        <v>15</v>
      </c>
      <c r="I53" s="17"/>
      <c r="J53" s="17"/>
      <c r="K53" s="17"/>
      <c r="L53" s="17"/>
      <c r="M53" s="31">
        <f>SUM(Q53,U53,Y53,AC53,AG53,AK53)</f>
        <v>5</v>
      </c>
      <c r="N53" s="60">
        <f>SUM(R53,V53,Z53,AD53,AH53,AL53)</f>
        <v>5</v>
      </c>
      <c r="O53" s="18"/>
      <c r="P53" s="18"/>
      <c r="Q53" s="18"/>
      <c r="R53" s="18"/>
      <c r="S53" s="18"/>
      <c r="T53" s="18"/>
      <c r="U53" s="18"/>
      <c r="V53" s="18"/>
      <c r="W53" s="18"/>
      <c r="X53" s="18">
        <v>15</v>
      </c>
      <c r="Y53" s="18">
        <v>5</v>
      </c>
      <c r="Z53" s="18">
        <v>5</v>
      </c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67"/>
      <c r="AN53" s="67"/>
      <c r="AO53" s="67">
        <v>1</v>
      </c>
      <c r="AP53" s="67"/>
      <c r="AQ53" s="67"/>
      <c r="AR53" s="67"/>
      <c r="AS53" s="129">
        <f t="shared" ref="AS53:AS58" si="46">E53/25</f>
        <v>0.8</v>
      </c>
      <c r="AT53" s="94">
        <v>1</v>
      </c>
      <c r="AU53" s="94"/>
      <c r="AV53" s="94">
        <f t="shared" ref="AV53:AV58" si="47">SUM(AM53:AR53)</f>
        <v>1</v>
      </c>
      <c r="AX53" s="30"/>
    </row>
    <row r="54" spans="1:50" s="9" customFormat="1" x14ac:dyDescent="0.2">
      <c r="A54" s="14" t="s">
        <v>9</v>
      </c>
      <c r="B54" s="19" t="s">
        <v>202</v>
      </c>
      <c r="C54" s="20" t="s">
        <v>58</v>
      </c>
      <c r="D54" s="60">
        <f t="shared" si="44"/>
        <v>25</v>
      </c>
      <c r="E54" s="60">
        <f t="shared" si="45"/>
        <v>20</v>
      </c>
      <c r="F54" s="31">
        <f t="shared" ref="F54:G58" si="48">SUM(O54,S54,W54,AA54,AE54,AI54)</f>
        <v>0</v>
      </c>
      <c r="G54" s="31">
        <f t="shared" si="48"/>
        <v>15</v>
      </c>
      <c r="H54" s="21">
        <v>15</v>
      </c>
      <c r="I54" s="21"/>
      <c r="J54" s="21"/>
      <c r="K54" s="21"/>
      <c r="L54" s="21"/>
      <c r="M54" s="31">
        <f t="shared" ref="M54:N58" si="49">SUM(Q54,U54,Y54,AC54,AG54,AK54)</f>
        <v>5</v>
      </c>
      <c r="N54" s="60">
        <f t="shared" si="49"/>
        <v>5</v>
      </c>
      <c r="O54" s="22"/>
      <c r="P54" s="22"/>
      <c r="Q54" s="22"/>
      <c r="R54" s="22"/>
      <c r="S54" s="22"/>
      <c r="T54" s="22"/>
      <c r="U54" s="22"/>
      <c r="V54" s="22"/>
      <c r="W54" s="22"/>
      <c r="X54" s="22">
        <v>15</v>
      </c>
      <c r="Y54" s="22">
        <v>5</v>
      </c>
      <c r="Z54" s="22">
        <v>5</v>
      </c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67"/>
      <c r="AN54" s="67"/>
      <c r="AO54" s="67">
        <v>1</v>
      </c>
      <c r="AP54" s="67"/>
      <c r="AQ54" s="67"/>
      <c r="AR54" s="67"/>
      <c r="AS54" s="129">
        <f t="shared" si="46"/>
        <v>0.8</v>
      </c>
      <c r="AT54" s="94">
        <v>1</v>
      </c>
      <c r="AU54" s="94"/>
      <c r="AV54" s="94">
        <f t="shared" si="47"/>
        <v>1</v>
      </c>
    </row>
    <row r="55" spans="1:50" s="9" customFormat="1" x14ac:dyDescent="0.2">
      <c r="A55" s="14" t="s">
        <v>8</v>
      </c>
      <c r="B55" s="19" t="s">
        <v>98</v>
      </c>
      <c r="C55" s="20" t="s">
        <v>53</v>
      </c>
      <c r="D55" s="60">
        <f t="shared" si="44"/>
        <v>25</v>
      </c>
      <c r="E55" s="60">
        <f t="shared" si="45"/>
        <v>20</v>
      </c>
      <c r="F55" s="31">
        <f t="shared" si="48"/>
        <v>0</v>
      </c>
      <c r="G55" s="31">
        <f t="shared" si="48"/>
        <v>15</v>
      </c>
      <c r="H55" s="21">
        <v>15</v>
      </c>
      <c r="I55" s="21"/>
      <c r="J55" s="21"/>
      <c r="K55" s="21"/>
      <c r="L55" s="21"/>
      <c r="M55" s="31">
        <f t="shared" si="49"/>
        <v>5</v>
      </c>
      <c r="N55" s="60">
        <f t="shared" si="49"/>
        <v>5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>
        <v>15</v>
      </c>
      <c r="AC55" s="22">
        <v>5</v>
      </c>
      <c r="AD55" s="22">
        <v>5</v>
      </c>
      <c r="AE55" s="22"/>
      <c r="AF55" s="22"/>
      <c r="AG55" s="22"/>
      <c r="AH55" s="22"/>
      <c r="AI55" s="22"/>
      <c r="AJ55" s="22"/>
      <c r="AK55" s="22"/>
      <c r="AL55" s="22"/>
      <c r="AM55" s="67"/>
      <c r="AN55" s="67"/>
      <c r="AO55" s="67"/>
      <c r="AP55" s="67">
        <v>1</v>
      </c>
      <c r="AQ55" s="67"/>
      <c r="AR55" s="67"/>
      <c r="AS55" s="129">
        <f t="shared" si="46"/>
        <v>0.8</v>
      </c>
      <c r="AT55" s="94">
        <v>1</v>
      </c>
      <c r="AU55" s="94"/>
      <c r="AV55" s="94">
        <f t="shared" si="47"/>
        <v>1</v>
      </c>
    </row>
    <row r="56" spans="1:50" s="9" customFormat="1" x14ac:dyDescent="0.2">
      <c r="A56" s="14" t="s">
        <v>7</v>
      </c>
      <c r="B56" s="19" t="s">
        <v>78</v>
      </c>
      <c r="C56" s="20" t="s">
        <v>55</v>
      </c>
      <c r="D56" s="60">
        <f t="shared" si="44"/>
        <v>100</v>
      </c>
      <c r="E56" s="60">
        <f t="shared" si="45"/>
        <v>45</v>
      </c>
      <c r="F56" s="31">
        <f t="shared" si="48"/>
        <v>0</v>
      </c>
      <c r="G56" s="31">
        <f t="shared" si="48"/>
        <v>30</v>
      </c>
      <c r="H56" s="21">
        <v>30</v>
      </c>
      <c r="I56" s="21"/>
      <c r="J56" s="21"/>
      <c r="K56" s="21"/>
      <c r="L56" s="21"/>
      <c r="M56" s="31">
        <f t="shared" si="49"/>
        <v>15</v>
      </c>
      <c r="N56" s="60">
        <f t="shared" si="49"/>
        <v>55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>
        <v>30</v>
      </c>
      <c r="AK56" s="22">
        <v>15</v>
      </c>
      <c r="AL56" s="22">
        <v>55</v>
      </c>
      <c r="AM56" s="67"/>
      <c r="AN56" s="67"/>
      <c r="AO56" s="67"/>
      <c r="AP56" s="67"/>
      <c r="AQ56" s="67"/>
      <c r="AR56" s="67">
        <v>4</v>
      </c>
      <c r="AS56" s="129">
        <f t="shared" si="46"/>
        <v>1.8</v>
      </c>
      <c r="AT56" s="94">
        <v>4</v>
      </c>
      <c r="AU56" s="94"/>
      <c r="AV56" s="94">
        <f t="shared" si="47"/>
        <v>4</v>
      </c>
    </row>
    <row r="57" spans="1:50" s="9" customFormat="1" x14ac:dyDescent="0.2">
      <c r="A57" s="14" t="s">
        <v>6</v>
      </c>
      <c r="B57" s="19" t="s">
        <v>79</v>
      </c>
      <c r="C57" s="20" t="s">
        <v>52</v>
      </c>
      <c r="D57" s="60">
        <f t="shared" si="44"/>
        <v>25</v>
      </c>
      <c r="E57" s="60">
        <f t="shared" si="45"/>
        <v>20</v>
      </c>
      <c r="F57" s="31">
        <f t="shared" si="48"/>
        <v>0</v>
      </c>
      <c r="G57" s="31">
        <f t="shared" si="48"/>
        <v>15</v>
      </c>
      <c r="H57" s="21">
        <v>15</v>
      </c>
      <c r="I57" s="21"/>
      <c r="J57" s="21"/>
      <c r="K57" s="21"/>
      <c r="L57" s="21"/>
      <c r="M57" s="31">
        <f t="shared" si="49"/>
        <v>5</v>
      </c>
      <c r="N57" s="60">
        <f t="shared" si="49"/>
        <v>5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>
        <v>15</v>
      </c>
      <c r="AG57" s="22">
        <v>5</v>
      </c>
      <c r="AH57" s="22">
        <v>5</v>
      </c>
      <c r="AI57" s="22"/>
      <c r="AJ57" s="22"/>
      <c r="AK57" s="22"/>
      <c r="AL57" s="22"/>
      <c r="AM57" s="67"/>
      <c r="AN57" s="67"/>
      <c r="AO57" s="67"/>
      <c r="AP57" s="67"/>
      <c r="AQ57" s="67">
        <v>1</v>
      </c>
      <c r="AR57" s="67"/>
      <c r="AS57" s="129">
        <f t="shared" si="46"/>
        <v>0.8</v>
      </c>
      <c r="AT57" s="94">
        <v>1</v>
      </c>
      <c r="AU57" s="94"/>
      <c r="AV57" s="94">
        <f t="shared" si="47"/>
        <v>1</v>
      </c>
    </row>
    <row r="58" spans="1:50" s="9" customFormat="1" ht="36" thickBot="1" x14ac:dyDescent="0.25">
      <c r="A58" s="14" t="s">
        <v>5</v>
      </c>
      <c r="B58" s="19" t="s">
        <v>95</v>
      </c>
      <c r="C58" s="20" t="s">
        <v>227</v>
      </c>
      <c r="D58" s="60">
        <f t="shared" si="44"/>
        <v>75</v>
      </c>
      <c r="E58" s="60">
        <f t="shared" si="45"/>
        <v>60</v>
      </c>
      <c r="F58" s="31">
        <f t="shared" si="48"/>
        <v>0</v>
      </c>
      <c r="G58" s="31">
        <f t="shared" si="48"/>
        <v>45</v>
      </c>
      <c r="H58" s="21">
        <v>45</v>
      </c>
      <c r="I58" s="21"/>
      <c r="J58" s="21"/>
      <c r="K58" s="21"/>
      <c r="L58" s="21"/>
      <c r="M58" s="31">
        <f t="shared" si="49"/>
        <v>15</v>
      </c>
      <c r="N58" s="60">
        <f t="shared" si="49"/>
        <v>15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>
        <v>15</v>
      </c>
      <c r="AC58" s="22">
        <v>5</v>
      </c>
      <c r="AD58" s="22">
        <v>5</v>
      </c>
      <c r="AE58" s="22"/>
      <c r="AF58" s="22">
        <v>30</v>
      </c>
      <c r="AG58" s="22">
        <v>10</v>
      </c>
      <c r="AH58" s="22">
        <v>10</v>
      </c>
      <c r="AI58" s="22"/>
      <c r="AJ58" s="22"/>
      <c r="AK58" s="22"/>
      <c r="AL58" s="22"/>
      <c r="AM58" s="67"/>
      <c r="AN58" s="67"/>
      <c r="AO58" s="67"/>
      <c r="AP58" s="67">
        <v>1</v>
      </c>
      <c r="AQ58" s="67">
        <v>2</v>
      </c>
      <c r="AR58" s="67"/>
      <c r="AS58" s="129">
        <f t="shared" si="46"/>
        <v>2.4</v>
      </c>
      <c r="AT58" s="94">
        <v>3</v>
      </c>
      <c r="AU58" s="94"/>
      <c r="AV58" s="94">
        <f t="shared" si="47"/>
        <v>3</v>
      </c>
    </row>
    <row r="59" spans="1:50" s="13" customFormat="1" ht="75" customHeight="1" thickBot="1" x14ac:dyDescent="0.25">
      <c r="A59" s="11" t="s">
        <v>113</v>
      </c>
      <c r="B59" s="12" t="s">
        <v>237</v>
      </c>
      <c r="C59" s="11"/>
      <c r="D59" s="33">
        <f t="shared" ref="D59:AV59" si="50">SUM(D60:D63)</f>
        <v>275</v>
      </c>
      <c r="E59" s="33">
        <f t="shared" si="50"/>
        <v>185</v>
      </c>
      <c r="F59" s="33">
        <f t="shared" si="50"/>
        <v>0</v>
      </c>
      <c r="G59" s="33">
        <f t="shared" si="50"/>
        <v>135</v>
      </c>
      <c r="H59" s="33">
        <f t="shared" si="50"/>
        <v>135</v>
      </c>
      <c r="I59" s="33">
        <f t="shared" si="50"/>
        <v>0</v>
      </c>
      <c r="J59" s="33">
        <f t="shared" si="50"/>
        <v>0</v>
      </c>
      <c r="K59" s="33">
        <f t="shared" si="50"/>
        <v>0</v>
      </c>
      <c r="L59" s="33">
        <f t="shared" si="50"/>
        <v>0</v>
      </c>
      <c r="M59" s="33">
        <f t="shared" si="50"/>
        <v>50</v>
      </c>
      <c r="N59" s="33">
        <f t="shared" si="50"/>
        <v>90</v>
      </c>
      <c r="O59" s="33">
        <f t="shared" si="50"/>
        <v>0</v>
      </c>
      <c r="P59" s="33">
        <f t="shared" si="50"/>
        <v>0</v>
      </c>
      <c r="Q59" s="33">
        <f t="shared" si="50"/>
        <v>0</v>
      </c>
      <c r="R59" s="33">
        <f t="shared" si="50"/>
        <v>0</v>
      </c>
      <c r="S59" s="33">
        <f t="shared" si="50"/>
        <v>0</v>
      </c>
      <c r="T59" s="33">
        <f t="shared" si="50"/>
        <v>0</v>
      </c>
      <c r="U59" s="33">
        <f t="shared" si="50"/>
        <v>0</v>
      </c>
      <c r="V59" s="33">
        <f t="shared" si="50"/>
        <v>0</v>
      </c>
      <c r="W59" s="33">
        <f t="shared" si="50"/>
        <v>0</v>
      </c>
      <c r="X59" s="33">
        <f t="shared" si="50"/>
        <v>30</v>
      </c>
      <c r="Y59" s="33">
        <f t="shared" si="50"/>
        <v>10</v>
      </c>
      <c r="Z59" s="33">
        <f t="shared" si="50"/>
        <v>10</v>
      </c>
      <c r="AA59" s="33">
        <f t="shared" si="50"/>
        <v>0</v>
      </c>
      <c r="AB59" s="33">
        <f t="shared" si="50"/>
        <v>30</v>
      </c>
      <c r="AC59" s="33">
        <f t="shared" si="50"/>
        <v>10</v>
      </c>
      <c r="AD59" s="33">
        <f t="shared" si="50"/>
        <v>10</v>
      </c>
      <c r="AE59" s="33">
        <f t="shared" si="50"/>
        <v>0</v>
      </c>
      <c r="AF59" s="33">
        <f t="shared" si="50"/>
        <v>25</v>
      </c>
      <c r="AG59" s="33">
        <f t="shared" si="50"/>
        <v>15</v>
      </c>
      <c r="AH59" s="33">
        <f t="shared" si="50"/>
        <v>35</v>
      </c>
      <c r="AI59" s="33">
        <f t="shared" si="50"/>
        <v>0</v>
      </c>
      <c r="AJ59" s="33">
        <f t="shared" si="50"/>
        <v>50</v>
      </c>
      <c r="AK59" s="33">
        <f t="shared" si="50"/>
        <v>15</v>
      </c>
      <c r="AL59" s="33">
        <f t="shared" si="50"/>
        <v>35</v>
      </c>
      <c r="AM59" s="34">
        <f t="shared" si="50"/>
        <v>0</v>
      </c>
      <c r="AN59" s="34">
        <f t="shared" si="50"/>
        <v>0</v>
      </c>
      <c r="AO59" s="34">
        <f t="shared" si="50"/>
        <v>2</v>
      </c>
      <c r="AP59" s="34">
        <f t="shared" si="50"/>
        <v>2</v>
      </c>
      <c r="AQ59" s="34">
        <f t="shared" si="50"/>
        <v>3</v>
      </c>
      <c r="AR59" s="34">
        <f t="shared" si="50"/>
        <v>4</v>
      </c>
      <c r="AS59" s="128">
        <f>SUM(AS60:AS63)</f>
        <v>7.3999999999999995</v>
      </c>
      <c r="AT59" s="108">
        <f t="shared" si="50"/>
        <v>11</v>
      </c>
      <c r="AU59" s="108">
        <f t="shared" si="50"/>
        <v>0</v>
      </c>
      <c r="AV59" s="108">
        <f t="shared" si="50"/>
        <v>11</v>
      </c>
      <c r="AX59" s="30"/>
    </row>
    <row r="60" spans="1:50" s="9" customFormat="1" ht="49.5" x14ac:dyDescent="0.2">
      <c r="A60" s="43" t="s">
        <v>10</v>
      </c>
      <c r="B60" s="44" t="s">
        <v>94</v>
      </c>
      <c r="C60" s="45" t="s">
        <v>234</v>
      </c>
      <c r="D60" s="46">
        <f>SUM(E60,N60)</f>
        <v>150</v>
      </c>
      <c r="E60" s="46">
        <f>SUM(F60:G60,M60)</f>
        <v>100</v>
      </c>
      <c r="F60" s="47">
        <f t="shared" ref="F60:G70" si="51">SUM(O60,S60,W60,AA60,AE60,AI60)</f>
        <v>0</v>
      </c>
      <c r="G60" s="47">
        <f t="shared" si="51"/>
        <v>75</v>
      </c>
      <c r="H60" s="48">
        <v>75</v>
      </c>
      <c r="I60" s="48"/>
      <c r="J60" s="48"/>
      <c r="K60" s="48"/>
      <c r="L60" s="48"/>
      <c r="M60" s="47">
        <f t="shared" ref="M60:N62" si="52">SUM(Q60,U60,Y60,AC60,AG60,AK60)</f>
        <v>25</v>
      </c>
      <c r="N60" s="46">
        <f t="shared" si="52"/>
        <v>50</v>
      </c>
      <c r="O60" s="49"/>
      <c r="P60" s="49"/>
      <c r="Q60" s="49"/>
      <c r="R60" s="49"/>
      <c r="S60" s="49"/>
      <c r="T60" s="49"/>
      <c r="U60" s="49"/>
      <c r="V60" s="49"/>
      <c r="W60" s="49"/>
      <c r="X60" s="49">
        <v>15</v>
      </c>
      <c r="Y60" s="49">
        <v>5</v>
      </c>
      <c r="Z60" s="49">
        <v>5</v>
      </c>
      <c r="AA60" s="49"/>
      <c r="AB60" s="49">
        <v>15</v>
      </c>
      <c r="AC60" s="49">
        <v>5</v>
      </c>
      <c r="AD60" s="49">
        <v>5</v>
      </c>
      <c r="AE60" s="49"/>
      <c r="AF60" s="49">
        <v>15</v>
      </c>
      <c r="AG60" s="49">
        <v>10</v>
      </c>
      <c r="AH60" s="49">
        <v>25</v>
      </c>
      <c r="AI60" s="49"/>
      <c r="AJ60" s="49">
        <v>30</v>
      </c>
      <c r="AK60" s="49">
        <v>5</v>
      </c>
      <c r="AL60" s="49">
        <v>15</v>
      </c>
      <c r="AM60" s="50"/>
      <c r="AN60" s="50"/>
      <c r="AO60" s="50">
        <v>1</v>
      </c>
      <c r="AP60" s="50">
        <v>1</v>
      </c>
      <c r="AQ60" s="50">
        <v>2</v>
      </c>
      <c r="AR60" s="50">
        <v>2</v>
      </c>
      <c r="AS60" s="130">
        <f>E60/25</f>
        <v>4</v>
      </c>
      <c r="AT60" s="95">
        <v>6</v>
      </c>
      <c r="AU60" s="95"/>
      <c r="AV60" s="95">
        <f>SUM(AM60:AR60)</f>
        <v>6</v>
      </c>
      <c r="AX60" s="30"/>
    </row>
    <row r="61" spans="1:50" s="9" customFormat="1" ht="49.5" x14ac:dyDescent="0.2">
      <c r="A61" s="43" t="s">
        <v>9</v>
      </c>
      <c r="B61" s="54" t="s">
        <v>200</v>
      </c>
      <c r="C61" s="55" t="s">
        <v>226</v>
      </c>
      <c r="D61" s="46">
        <f>SUM(E61,N61)</f>
        <v>75</v>
      </c>
      <c r="E61" s="46">
        <f>SUM(F61:G61,M61)</f>
        <v>45</v>
      </c>
      <c r="F61" s="47">
        <f t="shared" si="51"/>
        <v>0</v>
      </c>
      <c r="G61" s="47">
        <f t="shared" si="51"/>
        <v>30</v>
      </c>
      <c r="H61" s="56">
        <v>30</v>
      </c>
      <c r="I61" s="56"/>
      <c r="J61" s="56"/>
      <c r="K61" s="56"/>
      <c r="L61" s="56"/>
      <c r="M61" s="47">
        <f t="shared" si="52"/>
        <v>15</v>
      </c>
      <c r="N61" s="46">
        <f t="shared" si="52"/>
        <v>30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>
        <v>10</v>
      </c>
      <c r="AG61" s="57">
        <v>5</v>
      </c>
      <c r="AH61" s="57">
        <v>10</v>
      </c>
      <c r="AI61" s="57"/>
      <c r="AJ61" s="57">
        <v>20</v>
      </c>
      <c r="AK61" s="57">
        <v>10</v>
      </c>
      <c r="AL61" s="57">
        <v>20</v>
      </c>
      <c r="AM61" s="50"/>
      <c r="AN61" s="50"/>
      <c r="AO61" s="50"/>
      <c r="AP61" s="50"/>
      <c r="AQ61" s="50">
        <v>1</v>
      </c>
      <c r="AR61" s="50">
        <v>2</v>
      </c>
      <c r="AS61" s="130">
        <f>E61/25</f>
        <v>1.8</v>
      </c>
      <c r="AT61" s="95">
        <v>3</v>
      </c>
      <c r="AU61" s="95"/>
      <c r="AV61" s="95">
        <f>SUM(AM61:AR61)</f>
        <v>3</v>
      </c>
    </row>
    <row r="62" spans="1:50" s="9" customFormat="1" x14ac:dyDescent="0.2">
      <c r="A62" s="43" t="s">
        <v>8</v>
      </c>
      <c r="B62" s="54" t="s">
        <v>96</v>
      </c>
      <c r="C62" s="55" t="s">
        <v>58</v>
      </c>
      <c r="D62" s="46">
        <f>SUM(E62,N62)</f>
        <v>25</v>
      </c>
      <c r="E62" s="46">
        <f>SUM(F62:G62,M62)</f>
        <v>20</v>
      </c>
      <c r="F62" s="47">
        <f t="shared" si="51"/>
        <v>0</v>
      </c>
      <c r="G62" s="47">
        <f t="shared" si="51"/>
        <v>15</v>
      </c>
      <c r="H62" s="56">
        <v>15</v>
      </c>
      <c r="I62" s="56"/>
      <c r="J62" s="56"/>
      <c r="K62" s="56"/>
      <c r="L62" s="56"/>
      <c r="M62" s="47">
        <f t="shared" si="52"/>
        <v>5</v>
      </c>
      <c r="N62" s="46">
        <f t="shared" si="52"/>
        <v>5</v>
      </c>
      <c r="O62" s="57"/>
      <c r="P62" s="57"/>
      <c r="Q62" s="57"/>
      <c r="R62" s="57"/>
      <c r="S62" s="57"/>
      <c r="T62" s="57"/>
      <c r="U62" s="57"/>
      <c r="V62" s="57"/>
      <c r="W62" s="57"/>
      <c r="X62" s="57">
        <v>15</v>
      </c>
      <c r="Y62" s="57">
        <v>5</v>
      </c>
      <c r="Z62" s="57">
        <v>5</v>
      </c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0"/>
      <c r="AN62" s="50"/>
      <c r="AO62" s="50">
        <v>1</v>
      </c>
      <c r="AP62" s="50"/>
      <c r="AQ62" s="50"/>
      <c r="AR62" s="50"/>
      <c r="AS62" s="130">
        <f>E62/25</f>
        <v>0.8</v>
      </c>
      <c r="AT62" s="95">
        <v>1</v>
      </c>
      <c r="AU62" s="95"/>
      <c r="AV62" s="95">
        <f>SUM(AM62:AR62)</f>
        <v>1</v>
      </c>
    </row>
    <row r="63" spans="1:50" s="9" customFormat="1" ht="36" thickBot="1" x14ac:dyDescent="0.25">
      <c r="A63" s="43" t="s">
        <v>7</v>
      </c>
      <c r="B63" s="54" t="s">
        <v>97</v>
      </c>
      <c r="C63" s="55" t="s">
        <v>53</v>
      </c>
      <c r="D63" s="46">
        <f>SUM(E63,N63)</f>
        <v>25</v>
      </c>
      <c r="E63" s="46">
        <f>SUM(F63:G63,M63)</f>
        <v>20</v>
      </c>
      <c r="F63" s="47">
        <f t="shared" si="51"/>
        <v>0</v>
      </c>
      <c r="G63" s="47">
        <f>SUM(P63,T63,X63,AB63,AF63,AJ63)</f>
        <v>15</v>
      </c>
      <c r="H63" s="56">
        <v>15</v>
      </c>
      <c r="I63" s="56"/>
      <c r="J63" s="56"/>
      <c r="K63" s="56"/>
      <c r="L63" s="56"/>
      <c r="M63" s="47">
        <f>SUM(Q63,U63,Y63,AC63,AG63,AK63)</f>
        <v>5</v>
      </c>
      <c r="N63" s="46">
        <f>SUM(R63,V63,Z63,AD63,AH63,AL63)</f>
        <v>5</v>
      </c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>
        <v>15</v>
      </c>
      <c r="AC63" s="57">
        <v>5</v>
      </c>
      <c r="AD63" s="57">
        <v>5</v>
      </c>
      <c r="AE63" s="57"/>
      <c r="AF63" s="57"/>
      <c r="AG63" s="57"/>
      <c r="AH63" s="57"/>
      <c r="AI63" s="57"/>
      <c r="AJ63" s="57"/>
      <c r="AK63" s="57"/>
      <c r="AL63" s="57"/>
      <c r="AM63" s="50"/>
      <c r="AN63" s="50"/>
      <c r="AO63" s="50"/>
      <c r="AP63" s="50">
        <v>1</v>
      </c>
      <c r="AQ63" s="50"/>
      <c r="AR63" s="50"/>
      <c r="AS63" s="130">
        <f>E63/25</f>
        <v>0.8</v>
      </c>
      <c r="AT63" s="95">
        <v>1</v>
      </c>
      <c r="AU63" s="95"/>
      <c r="AV63" s="95">
        <f>SUM(AM63:AR63)</f>
        <v>1</v>
      </c>
    </row>
    <row r="64" spans="1:50" s="203" customFormat="1" ht="69.599999999999994" customHeight="1" thickBot="1" x14ac:dyDescent="0.25">
      <c r="A64" s="199" t="s">
        <v>201</v>
      </c>
      <c r="B64" s="42" t="s">
        <v>238</v>
      </c>
      <c r="C64" s="135"/>
      <c r="D64" s="108">
        <f>SUM(D65:D70)</f>
        <v>275</v>
      </c>
      <c r="E64" s="108">
        <f>SUM(E65:E70)</f>
        <v>185</v>
      </c>
      <c r="F64" s="52">
        <v>0</v>
      </c>
      <c r="G64" s="52">
        <f>SUM(G65:G70)</f>
        <v>135</v>
      </c>
      <c r="H64" s="204">
        <f>SUM(H65:H70)</f>
        <v>135</v>
      </c>
      <c r="I64" s="204">
        <f>SUM(I65:I70)</f>
        <v>0</v>
      </c>
      <c r="J64" s="204">
        <v>0</v>
      </c>
      <c r="K64" s="204">
        <v>0</v>
      </c>
      <c r="L64" s="204">
        <v>0</v>
      </c>
      <c r="M64" s="52">
        <f>SUM(M65:M70)</f>
        <v>50</v>
      </c>
      <c r="N64" s="52">
        <f>SUM(N65:N70)</f>
        <v>90</v>
      </c>
      <c r="O64" s="201"/>
      <c r="P64" s="201"/>
      <c r="Q64" s="201"/>
      <c r="R64" s="201"/>
      <c r="S64" s="201"/>
      <c r="T64" s="201"/>
      <c r="U64" s="201"/>
      <c r="V64" s="201"/>
      <c r="W64" s="201"/>
      <c r="X64" s="204">
        <f t="shared" ref="X64:AL64" si="53">SUM(X65:X70)</f>
        <v>30</v>
      </c>
      <c r="Y64" s="204">
        <f t="shared" si="53"/>
        <v>10</v>
      </c>
      <c r="Z64" s="204">
        <f t="shared" si="53"/>
        <v>10</v>
      </c>
      <c r="AA64" s="204">
        <f t="shared" si="53"/>
        <v>0</v>
      </c>
      <c r="AB64" s="204">
        <f t="shared" si="53"/>
        <v>30</v>
      </c>
      <c r="AC64" s="204">
        <f t="shared" si="53"/>
        <v>10</v>
      </c>
      <c r="AD64" s="204">
        <f t="shared" si="53"/>
        <v>10</v>
      </c>
      <c r="AE64" s="204">
        <f t="shared" si="53"/>
        <v>0</v>
      </c>
      <c r="AF64" s="204">
        <f t="shared" si="53"/>
        <v>45</v>
      </c>
      <c r="AG64" s="204">
        <f t="shared" si="53"/>
        <v>15</v>
      </c>
      <c r="AH64" s="204">
        <f t="shared" si="53"/>
        <v>15</v>
      </c>
      <c r="AI64" s="204">
        <f t="shared" si="53"/>
        <v>0</v>
      </c>
      <c r="AJ64" s="204">
        <f t="shared" si="53"/>
        <v>30</v>
      </c>
      <c r="AK64" s="204">
        <f t="shared" si="53"/>
        <v>15</v>
      </c>
      <c r="AL64" s="204">
        <f t="shared" si="53"/>
        <v>55</v>
      </c>
      <c r="AM64" s="199">
        <v>0</v>
      </c>
      <c r="AN64" s="199">
        <v>0</v>
      </c>
      <c r="AO64" s="199">
        <f>SUM(AO65:AO70)</f>
        <v>2</v>
      </c>
      <c r="AP64" s="199">
        <f>SUM(AP65:AP70)</f>
        <v>2</v>
      </c>
      <c r="AQ64" s="199">
        <f>SUM(AQ65:AQ70)</f>
        <v>3</v>
      </c>
      <c r="AR64" s="199">
        <f>SUM(AR65:AR70)</f>
        <v>4</v>
      </c>
      <c r="AS64" s="202">
        <f>SUM(AS65:AS70)</f>
        <v>7.3999999999999995</v>
      </c>
      <c r="AT64" s="202">
        <f t="shared" ref="AT64:AV64" si="54">SUM(AT65:AT70)</f>
        <v>11</v>
      </c>
      <c r="AU64" s="202">
        <f t="shared" si="54"/>
        <v>0</v>
      </c>
      <c r="AV64" s="202">
        <f t="shared" si="54"/>
        <v>11</v>
      </c>
    </row>
    <row r="65" spans="1:63" s="200" customFormat="1" ht="94.9" customHeight="1" x14ac:dyDescent="0.2">
      <c r="A65" s="84" t="s">
        <v>10</v>
      </c>
      <c r="B65" s="73" t="s">
        <v>205</v>
      </c>
      <c r="C65" s="205" t="s">
        <v>58</v>
      </c>
      <c r="D65" s="100">
        <f t="shared" ref="D65:D70" si="55">SUM(E65,N65)</f>
        <v>50</v>
      </c>
      <c r="E65" s="100">
        <f t="shared" ref="E65:E70" si="56">SUM(F65:G65,M65)</f>
        <v>40</v>
      </c>
      <c r="F65" s="102">
        <f t="shared" si="51"/>
        <v>0</v>
      </c>
      <c r="G65" s="102">
        <f t="shared" ref="G65:G70" si="57">SUM(P65,T65,X65,AB65,AF65,AJ65)</f>
        <v>30</v>
      </c>
      <c r="H65" s="70">
        <v>30</v>
      </c>
      <c r="I65" s="70"/>
      <c r="J65" s="70"/>
      <c r="K65" s="70"/>
      <c r="L65" s="70"/>
      <c r="M65" s="102">
        <f t="shared" ref="M65:M70" si="58">SUM(Q65,U65,Y65,AC65,AG65,AK65)</f>
        <v>10</v>
      </c>
      <c r="N65" s="101">
        <f t="shared" ref="N65:N70" si="59">SUM(R65,V65,Z65,AD65,AH65,AL65)</f>
        <v>10</v>
      </c>
      <c r="O65" s="121"/>
      <c r="P65" s="121"/>
      <c r="Q65" s="121"/>
      <c r="R65" s="121"/>
      <c r="S65" s="121"/>
      <c r="T65" s="121"/>
      <c r="U65" s="121"/>
      <c r="V65" s="121"/>
      <c r="W65" s="121"/>
      <c r="X65" s="121">
        <v>30</v>
      </c>
      <c r="Y65" s="121">
        <v>10</v>
      </c>
      <c r="Z65" s="121">
        <v>10</v>
      </c>
      <c r="AA65" s="121"/>
      <c r="AB65" s="121"/>
      <c r="AC65" s="121"/>
      <c r="AD65" s="121"/>
      <c r="AE65" s="121"/>
      <c r="AF65" s="121"/>
      <c r="AG65" s="121"/>
      <c r="AH65" s="121">
        <f>SUM(AI69:AI70)</f>
        <v>0</v>
      </c>
      <c r="AI65" s="121"/>
      <c r="AJ65" s="121"/>
      <c r="AK65" s="121"/>
      <c r="AL65" s="121"/>
      <c r="AM65" s="50"/>
      <c r="AN65" s="50"/>
      <c r="AO65" s="50">
        <v>2</v>
      </c>
      <c r="AP65" s="50"/>
      <c r="AQ65" s="50"/>
      <c r="AR65" s="50"/>
      <c r="AS65" s="129">
        <f t="shared" ref="AS65" si="60">E65/25</f>
        <v>1.6</v>
      </c>
      <c r="AT65" s="94">
        <v>2</v>
      </c>
      <c r="AU65" s="95"/>
      <c r="AV65" s="94">
        <f t="shared" ref="AV65" si="61">SUM(AM65:AR65)</f>
        <v>2</v>
      </c>
    </row>
    <row r="66" spans="1:63" s="200" customFormat="1" ht="51" customHeight="1" x14ac:dyDescent="0.2">
      <c r="A66" s="84" t="s">
        <v>9</v>
      </c>
      <c r="B66" s="73" t="s">
        <v>206</v>
      </c>
      <c r="C66" s="205" t="s">
        <v>53</v>
      </c>
      <c r="D66" s="100">
        <f t="shared" ref="D66:D67" si="62">SUM(E66,N66)</f>
        <v>25</v>
      </c>
      <c r="E66" s="100">
        <f t="shared" ref="E66:E67" si="63">SUM(F66:G66,M66)</f>
        <v>20</v>
      </c>
      <c r="F66" s="102">
        <f t="shared" ref="F66:F67" si="64">SUM(O66,S66,W66,AA66,AE66,AI66)</f>
        <v>0</v>
      </c>
      <c r="G66" s="102">
        <f t="shared" ref="G66:G67" si="65">SUM(P66,T66,X66,AB66,AF66,AJ66)</f>
        <v>15</v>
      </c>
      <c r="H66" s="70">
        <v>15</v>
      </c>
      <c r="I66" s="70"/>
      <c r="J66" s="70"/>
      <c r="K66" s="70"/>
      <c r="L66" s="70"/>
      <c r="M66" s="102">
        <f t="shared" ref="M66:M67" si="66">SUM(Q66,U66,Y66,AC66,AG66,AK66)</f>
        <v>5</v>
      </c>
      <c r="N66" s="101">
        <f t="shared" ref="N66:N67" si="67">SUM(R66,V66,Z66,AD66,AH66,AL66)</f>
        <v>5</v>
      </c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>
        <v>15</v>
      </c>
      <c r="AC66" s="121">
        <v>5</v>
      </c>
      <c r="AD66" s="121">
        <v>5</v>
      </c>
      <c r="AE66" s="121"/>
      <c r="AF66" s="121"/>
      <c r="AG66" s="121"/>
      <c r="AH66" s="121"/>
      <c r="AI66" s="121"/>
      <c r="AJ66" s="121"/>
      <c r="AK66" s="121"/>
      <c r="AL66" s="121"/>
      <c r="AM66" s="50"/>
      <c r="AN66" s="50"/>
      <c r="AO66" s="50"/>
      <c r="AP66" s="50">
        <v>1</v>
      </c>
      <c r="AQ66" s="50"/>
      <c r="AR66" s="50"/>
      <c r="AS66" s="129">
        <f t="shared" ref="AS66:AS70" si="68">E66/25</f>
        <v>0.8</v>
      </c>
      <c r="AT66" s="94">
        <v>1</v>
      </c>
      <c r="AU66" s="95"/>
      <c r="AV66" s="94">
        <f t="shared" ref="AV66:AV70" si="69">SUM(AM66:AR66)</f>
        <v>1</v>
      </c>
    </row>
    <row r="67" spans="1:63" s="200" customFormat="1" ht="66.599999999999994" customHeight="1" x14ac:dyDescent="0.2">
      <c r="A67" s="206" t="s">
        <v>8</v>
      </c>
      <c r="B67" s="73" t="s">
        <v>207</v>
      </c>
      <c r="C67" s="205" t="s">
        <v>53</v>
      </c>
      <c r="D67" s="100">
        <f t="shared" si="62"/>
        <v>25</v>
      </c>
      <c r="E67" s="100">
        <f t="shared" si="63"/>
        <v>20</v>
      </c>
      <c r="F67" s="102">
        <f t="shared" si="64"/>
        <v>0</v>
      </c>
      <c r="G67" s="102">
        <f t="shared" si="65"/>
        <v>15</v>
      </c>
      <c r="H67" s="70">
        <v>15</v>
      </c>
      <c r="I67" s="70"/>
      <c r="J67" s="70"/>
      <c r="K67" s="70"/>
      <c r="L67" s="70"/>
      <c r="M67" s="102">
        <f t="shared" si="66"/>
        <v>5</v>
      </c>
      <c r="N67" s="101">
        <f t="shared" si="67"/>
        <v>5</v>
      </c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>
        <v>15</v>
      </c>
      <c r="AC67" s="121">
        <v>5</v>
      </c>
      <c r="AD67" s="121">
        <v>5</v>
      </c>
      <c r="AE67" s="121"/>
      <c r="AF67" s="121"/>
      <c r="AG67" s="121"/>
      <c r="AH67" s="121"/>
      <c r="AI67" s="121"/>
      <c r="AJ67" s="121"/>
      <c r="AK67" s="121"/>
      <c r="AL67" s="121"/>
      <c r="AM67" s="50"/>
      <c r="AN67" s="50"/>
      <c r="AO67" s="50"/>
      <c r="AP67" s="50">
        <v>1</v>
      </c>
      <c r="AQ67" s="50"/>
      <c r="AR67" s="50"/>
      <c r="AS67" s="129">
        <f t="shared" si="68"/>
        <v>0.8</v>
      </c>
      <c r="AT67" s="94">
        <v>1</v>
      </c>
      <c r="AU67" s="95"/>
      <c r="AV67" s="94">
        <f t="shared" si="69"/>
        <v>1</v>
      </c>
    </row>
    <row r="68" spans="1:63" s="200" customFormat="1" ht="136.15" customHeight="1" x14ac:dyDescent="0.2">
      <c r="A68" s="84" t="s">
        <v>7</v>
      </c>
      <c r="B68" s="73" t="s">
        <v>209</v>
      </c>
      <c r="C68" s="205" t="s">
        <v>52</v>
      </c>
      <c r="D68" s="100">
        <f t="shared" si="55"/>
        <v>25</v>
      </c>
      <c r="E68" s="100">
        <f t="shared" si="56"/>
        <v>20</v>
      </c>
      <c r="F68" s="102">
        <f t="shared" si="51"/>
        <v>0</v>
      </c>
      <c r="G68" s="102">
        <v>15</v>
      </c>
      <c r="H68" s="70">
        <v>15</v>
      </c>
      <c r="I68" s="70"/>
      <c r="J68" s="70"/>
      <c r="K68" s="70"/>
      <c r="L68" s="70"/>
      <c r="M68" s="102">
        <f t="shared" si="58"/>
        <v>5</v>
      </c>
      <c r="N68" s="101">
        <f t="shared" si="59"/>
        <v>5</v>
      </c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>
        <v>15</v>
      </c>
      <c r="AG68" s="121">
        <v>5</v>
      </c>
      <c r="AH68" s="121">
        <v>5</v>
      </c>
      <c r="AI68" s="121"/>
      <c r="AJ68" s="121"/>
      <c r="AK68" s="121"/>
      <c r="AL68" s="121"/>
      <c r="AM68" s="50"/>
      <c r="AN68" s="50"/>
      <c r="AO68" s="50"/>
      <c r="AP68" s="50"/>
      <c r="AQ68" s="50">
        <v>1</v>
      </c>
      <c r="AR68" s="50"/>
      <c r="AS68" s="129">
        <f t="shared" si="68"/>
        <v>0.8</v>
      </c>
      <c r="AT68" s="94">
        <v>1</v>
      </c>
      <c r="AU68" s="95"/>
      <c r="AV68" s="94">
        <f t="shared" si="69"/>
        <v>1</v>
      </c>
    </row>
    <row r="69" spans="1:63" s="200" customFormat="1" ht="70.900000000000006" customHeight="1" x14ac:dyDescent="0.2">
      <c r="A69" s="84" t="s">
        <v>6</v>
      </c>
      <c r="B69" s="73" t="s">
        <v>203</v>
      </c>
      <c r="C69" s="205" t="s">
        <v>66</v>
      </c>
      <c r="D69" s="100">
        <f t="shared" si="55"/>
        <v>50</v>
      </c>
      <c r="E69" s="100">
        <f t="shared" si="56"/>
        <v>40</v>
      </c>
      <c r="F69" s="102">
        <f t="shared" si="51"/>
        <v>0</v>
      </c>
      <c r="G69" s="102">
        <f t="shared" si="57"/>
        <v>30</v>
      </c>
      <c r="H69" s="70">
        <v>30</v>
      </c>
      <c r="I69" s="70"/>
      <c r="J69" s="70"/>
      <c r="K69" s="70"/>
      <c r="L69" s="70"/>
      <c r="M69" s="102">
        <f t="shared" si="58"/>
        <v>10</v>
      </c>
      <c r="N69" s="101">
        <f t="shared" si="59"/>
        <v>10</v>
      </c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>
        <v>30</v>
      </c>
      <c r="AG69" s="121">
        <v>10</v>
      </c>
      <c r="AH69" s="121">
        <v>10</v>
      </c>
      <c r="AI69" s="121"/>
      <c r="AJ69" s="121"/>
      <c r="AK69" s="121"/>
      <c r="AL69" s="121"/>
      <c r="AM69" s="50"/>
      <c r="AN69" s="50"/>
      <c r="AO69" s="50"/>
      <c r="AP69" s="50"/>
      <c r="AQ69" s="50">
        <v>2</v>
      </c>
      <c r="AR69" s="50"/>
      <c r="AS69" s="129">
        <f t="shared" si="68"/>
        <v>1.6</v>
      </c>
      <c r="AT69" s="94">
        <v>2</v>
      </c>
      <c r="AU69" s="95"/>
      <c r="AV69" s="94">
        <f t="shared" si="69"/>
        <v>2</v>
      </c>
    </row>
    <row r="70" spans="1:63" s="200" customFormat="1" ht="63.6" customHeight="1" x14ac:dyDescent="0.2">
      <c r="A70" s="84" t="s">
        <v>5</v>
      </c>
      <c r="B70" s="73" t="s">
        <v>204</v>
      </c>
      <c r="C70" s="205" t="s">
        <v>57</v>
      </c>
      <c r="D70" s="100">
        <f t="shared" si="55"/>
        <v>100</v>
      </c>
      <c r="E70" s="100">
        <f t="shared" si="56"/>
        <v>45</v>
      </c>
      <c r="F70" s="102">
        <f t="shared" si="51"/>
        <v>0</v>
      </c>
      <c r="G70" s="102">
        <f t="shared" si="57"/>
        <v>30</v>
      </c>
      <c r="H70" s="70">
        <v>30</v>
      </c>
      <c r="I70" s="70"/>
      <c r="J70" s="70"/>
      <c r="K70" s="70"/>
      <c r="L70" s="70"/>
      <c r="M70" s="102">
        <f t="shared" si="58"/>
        <v>15</v>
      </c>
      <c r="N70" s="101">
        <f t="shared" si="59"/>
        <v>55</v>
      </c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>
        <v>30</v>
      </c>
      <c r="AK70" s="121">
        <v>15</v>
      </c>
      <c r="AL70" s="121">
        <v>55</v>
      </c>
      <c r="AM70" s="50"/>
      <c r="AN70" s="50"/>
      <c r="AO70" s="50"/>
      <c r="AP70" s="50"/>
      <c r="AQ70" s="50"/>
      <c r="AR70" s="50">
        <v>4</v>
      </c>
      <c r="AS70" s="129">
        <f t="shared" si="68"/>
        <v>1.8</v>
      </c>
      <c r="AT70" s="94">
        <v>4</v>
      </c>
      <c r="AU70" s="95"/>
      <c r="AV70" s="94">
        <f t="shared" si="69"/>
        <v>4</v>
      </c>
    </row>
    <row r="71" spans="1:63" s="53" customFormat="1" ht="49.5" x14ac:dyDescent="0.2">
      <c r="A71" s="51" t="s">
        <v>114</v>
      </c>
      <c r="B71" s="42" t="s">
        <v>253</v>
      </c>
      <c r="C71" s="135" t="s">
        <v>89</v>
      </c>
      <c r="D71" s="52">
        <f t="shared" ref="D71:AS71" si="70">SUM(D72:D75)</f>
        <v>720</v>
      </c>
      <c r="E71" s="52">
        <f t="shared" si="70"/>
        <v>0</v>
      </c>
      <c r="F71" s="52">
        <f t="shared" si="70"/>
        <v>0</v>
      </c>
      <c r="G71" s="52">
        <f t="shared" si="70"/>
        <v>0</v>
      </c>
      <c r="H71" s="52">
        <f t="shared" si="70"/>
        <v>0</v>
      </c>
      <c r="I71" s="52">
        <f t="shared" si="70"/>
        <v>0</v>
      </c>
      <c r="J71" s="52">
        <f t="shared" si="70"/>
        <v>0</v>
      </c>
      <c r="K71" s="52">
        <f t="shared" si="70"/>
        <v>0</v>
      </c>
      <c r="L71" s="52">
        <f t="shared" si="70"/>
        <v>0</v>
      </c>
      <c r="M71" s="52">
        <f t="shared" si="70"/>
        <v>0</v>
      </c>
      <c r="N71" s="52">
        <f t="shared" si="70"/>
        <v>720</v>
      </c>
      <c r="O71" s="52">
        <f t="shared" si="70"/>
        <v>0</v>
      </c>
      <c r="P71" s="52">
        <f t="shared" si="70"/>
        <v>0</v>
      </c>
      <c r="Q71" s="52">
        <f t="shared" si="70"/>
        <v>0</v>
      </c>
      <c r="R71" s="52">
        <f t="shared" si="70"/>
        <v>0</v>
      </c>
      <c r="S71" s="52">
        <f t="shared" si="70"/>
        <v>0</v>
      </c>
      <c r="T71" s="52">
        <f t="shared" si="70"/>
        <v>0</v>
      </c>
      <c r="U71" s="52">
        <f t="shared" si="70"/>
        <v>0</v>
      </c>
      <c r="V71" s="52">
        <f t="shared" si="70"/>
        <v>90</v>
      </c>
      <c r="W71" s="52">
        <f t="shared" si="70"/>
        <v>0</v>
      </c>
      <c r="X71" s="52">
        <f t="shared" si="70"/>
        <v>0</v>
      </c>
      <c r="Y71" s="52">
        <f t="shared" si="70"/>
        <v>0</v>
      </c>
      <c r="Z71" s="52">
        <f t="shared" si="70"/>
        <v>60</v>
      </c>
      <c r="AA71" s="52">
        <f t="shared" si="70"/>
        <v>0</v>
      </c>
      <c r="AB71" s="52">
        <f t="shared" si="70"/>
        <v>0</v>
      </c>
      <c r="AC71" s="52">
        <f t="shared" si="70"/>
        <v>0</v>
      </c>
      <c r="AD71" s="52">
        <f t="shared" si="70"/>
        <v>190</v>
      </c>
      <c r="AE71" s="52">
        <f t="shared" si="70"/>
        <v>0</v>
      </c>
      <c r="AF71" s="52">
        <f t="shared" si="70"/>
        <v>0</v>
      </c>
      <c r="AG71" s="52">
        <f t="shared" si="70"/>
        <v>0</v>
      </c>
      <c r="AH71" s="52">
        <f t="shared" si="70"/>
        <v>130</v>
      </c>
      <c r="AI71" s="52">
        <f t="shared" si="70"/>
        <v>0</v>
      </c>
      <c r="AJ71" s="52">
        <f t="shared" si="70"/>
        <v>0</v>
      </c>
      <c r="AK71" s="52">
        <f t="shared" si="70"/>
        <v>0</v>
      </c>
      <c r="AL71" s="52">
        <f t="shared" si="70"/>
        <v>250</v>
      </c>
      <c r="AM71" s="52">
        <f t="shared" si="70"/>
        <v>0</v>
      </c>
      <c r="AN71" s="52">
        <f t="shared" si="70"/>
        <v>3</v>
      </c>
      <c r="AO71" s="52">
        <f t="shared" si="70"/>
        <v>2</v>
      </c>
      <c r="AP71" s="52">
        <f t="shared" si="70"/>
        <v>6</v>
      </c>
      <c r="AQ71" s="52">
        <f t="shared" si="70"/>
        <v>4</v>
      </c>
      <c r="AR71" s="52">
        <f t="shared" si="70"/>
        <v>9</v>
      </c>
      <c r="AS71" s="52">
        <f t="shared" si="70"/>
        <v>0</v>
      </c>
      <c r="AT71" s="52">
        <f>SUM(AM71:AR71)</f>
        <v>24</v>
      </c>
      <c r="AU71" s="52">
        <f>SUM(AU72:AU75)</f>
        <v>0</v>
      </c>
      <c r="AV71" s="52">
        <v>24</v>
      </c>
    </row>
    <row r="72" spans="1:63" s="82" customFormat="1" ht="31.5" customHeight="1" x14ac:dyDescent="0.2">
      <c r="A72" s="84" t="s">
        <v>10</v>
      </c>
      <c r="B72" s="73" t="s">
        <v>198</v>
      </c>
      <c r="C72" s="122"/>
      <c r="D72" s="119">
        <f>SUM(V72,R72,Z72,AD72,AH72,AL72)</f>
        <v>30</v>
      </c>
      <c r="E72" s="119"/>
      <c r="F72" s="120"/>
      <c r="G72" s="120"/>
      <c r="H72" s="123"/>
      <c r="I72" s="123"/>
      <c r="J72" s="123"/>
      <c r="K72" s="124"/>
      <c r="L72" s="123"/>
      <c r="M72" s="120"/>
      <c r="N72" s="119">
        <f t="shared" ref="N72:N75" si="71">D72</f>
        <v>30</v>
      </c>
      <c r="O72" s="125"/>
      <c r="P72" s="125"/>
      <c r="Q72" s="125"/>
      <c r="R72" s="125"/>
      <c r="S72" s="125"/>
      <c r="T72" s="125"/>
      <c r="U72" s="125"/>
      <c r="V72" s="125">
        <v>30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7"/>
      <c r="AN72" s="127">
        <v>1</v>
      </c>
      <c r="AO72" s="126"/>
      <c r="AP72" s="126"/>
      <c r="AQ72" s="126"/>
      <c r="AR72" s="126"/>
      <c r="AS72" s="130"/>
      <c r="AT72" s="95">
        <v>1</v>
      </c>
      <c r="AU72" s="95"/>
      <c r="AV72" s="95">
        <v>1</v>
      </c>
      <c r="AX72" s="83"/>
    </row>
    <row r="73" spans="1:63" s="82" customFormat="1" x14ac:dyDescent="0.2">
      <c r="A73" s="84" t="s">
        <v>9</v>
      </c>
      <c r="B73" s="73" t="s">
        <v>106</v>
      </c>
      <c r="C73" s="122"/>
      <c r="D73" s="119">
        <f>SUM(R73,V73,Z73,AD73,AH73,AL73)</f>
        <v>60</v>
      </c>
      <c r="E73" s="119"/>
      <c r="F73" s="120"/>
      <c r="G73" s="120"/>
      <c r="H73" s="123"/>
      <c r="I73" s="123"/>
      <c r="J73" s="123"/>
      <c r="K73" s="124"/>
      <c r="L73" s="123"/>
      <c r="M73" s="120"/>
      <c r="N73" s="119">
        <f t="shared" si="71"/>
        <v>60</v>
      </c>
      <c r="O73" s="125"/>
      <c r="P73" s="125"/>
      <c r="Q73" s="125"/>
      <c r="R73" s="125"/>
      <c r="S73" s="125"/>
      <c r="T73" s="125"/>
      <c r="U73" s="125"/>
      <c r="V73" s="125">
        <v>60</v>
      </c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7"/>
      <c r="AN73" s="127">
        <v>2</v>
      </c>
      <c r="AO73" s="126"/>
      <c r="AP73" s="126"/>
      <c r="AQ73" s="126"/>
      <c r="AR73" s="126"/>
      <c r="AS73" s="130"/>
      <c r="AT73" s="95">
        <v>2</v>
      </c>
      <c r="AU73" s="95"/>
      <c r="AV73" s="95">
        <v>2</v>
      </c>
      <c r="AX73" s="83"/>
    </row>
    <row r="74" spans="1:63" s="136" customFormat="1" x14ac:dyDescent="0.2">
      <c r="A74" s="84" t="s">
        <v>8</v>
      </c>
      <c r="B74" s="73" t="s">
        <v>107</v>
      </c>
      <c r="C74" s="122"/>
      <c r="D74" s="119">
        <f>SUM(R74,Z74,AD74,AH74,AL74)</f>
        <v>60</v>
      </c>
      <c r="E74" s="119"/>
      <c r="F74" s="120"/>
      <c r="G74" s="120"/>
      <c r="H74" s="123"/>
      <c r="I74" s="123"/>
      <c r="J74" s="123"/>
      <c r="K74" s="124"/>
      <c r="L74" s="123"/>
      <c r="M74" s="120"/>
      <c r="N74" s="119">
        <f t="shared" si="71"/>
        <v>60</v>
      </c>
      <c r="O74" s="125"/>
      <c r="P74" s="125"/>
      <c r="Q74" s="125"/>
      <c r="R74" s="125"/>
      <c r="S74" s="138"/>
      <c r="T74" s="125"/>
      <c r="U74" s="125"/>
      <c r="V74" s="125"/>
      <c r="W74" s="125"/>
      <c r="X74" s="125"/>
      <c r="Y74" s="125"/>
      <c r="Z74" s="125">
        <v>60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7"/>
      <c r="AN74" s="127"/>
      <c r="AO74" s="126">
        <v>2</v>
      </c>
      <c r="AP74" s="126"/>
      <c r="AQ74" s="126"/>
      <c r="AR74" s="126"/>
      <c r="AS74" s="130"/>
      <c r="AT74" s="95">
        <v>2</v>
      </c>
      <c r="AU74" s="95"/>
      <c r="AV74" s="95">
        <v>2</v>
      </c>
      <c r="AW74" s="82"/>
      <c r="AX74" s="83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</row>
    <row r="75" spans="1:63" s="82" customFormat="1" ht="36" thickBot="1" x14ac:dyDescent="0.25">
      <c r="A75" s="84" t="s">
        <v>7</v>
      </c>
      <c r="B75" s="73" t="s">
        <v>239</v>
      </c>
      <c r="C75" s="122"/>
      <c r="D75" s="119">
        <f>SUM(R75,Z75,AD75,AH75,AL75)</f>
        <v>570</v>
      </c>
      <c r="E75" s="119"/>
      <c r="F75" s="120"/>
      <c r="G75" s="120"/>
      <c r="H75" s="123"/>
      <c r="I75" s="123"/>
      <c r="J75" s="123"/>
      <c r="K75" s="124"/>
      <c r="L75" s="123"/>
      <c r="M75" s="120"/>
      <c r="N75" s="119">
        <f t="shared" si="71"/>
        <v>570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>
        <v>190</v>
      </c>
      <c r="AE75" s="125"/>
      <c r="AF75" s="125"/>
      <c r="AG75" s="125"/>
      <c r="AH75" s="125">
        <v>130</v>
      </c>
      <c r="AI75" s="125"/>
      <c r="AJ75" s="125"/>
      <c r="AK75" s="125"/>
      <c r="AL75" s="125">
        <v>250</v>
      </c>
      <c r="AM75" s="127"/>
      <c r="AN75" s="127"/>
      <c r="AO75" s="126"/>
      <c r="AP75" s="126">
        <v>6</v>
      </c>
      <c r="AQ75" s="126">
        <v>4</v>
      </c>
      <c r="AR75" s="126">
        <v>9</v>
      </c>
      <c r="AS75" s="130"/>
      <c r="AT75" s="95">
        <v>19</v>
      </c>
      <c r="AU75" s="95"/>
      <c r="AV75" s="95">
        <v>19</v>
      </c>
      <c r="AX75" s="83"/>
    </row>
    <row r="76" spans="1:63" s="9" customFormat="1" x14ac:dyDescent="0.2">
      <c r="A76" s="316" t="s">
        <v>248</v>
      </c>
      <c r="B76" s="317"/>
      <c r="C76" s="318"/>
      <c r="D76" s="290">
        <f t="shared" ref="D76:I76" si="72">SUM(D8,D13,D28,D36,D50,D71)</f>
        <v>4710</v>
      </c>
      <c r="E76" s="290">
        <f t="shared" si="72"/>
        <v>2504</v>
      </c>
      <c r="F76" s="290">
        <f t="shared" si="72"/>
        <v>319</v>
      </c>
      <c r="G76" s="308">
        <f t="shared" si="72"/>
        <v>1661</v>
      </c>
      <c r="H76" s="308">
        <f t="shared" si="72"/>
        <v>570</v>
      </c>
      <c r="I76" s="308">
        <f t="shared" si="72"/>
        <v>10</v>
      </c>
      <c r="J76" s="308">
        <f>SUM(J8,J13,J28,J36,J50,J53,J71)</f>
        <v>935</v>
      </c>
      <c r="K76" s="308">
        <f t="shared" ref="K76:AV76" si="73">SUM(K8,K13,K28,K36,K50,K71)</f>
        <v>60</v>
      </c>
      <c r="L76" s="308">
        <f t="shared" si="73"/>
        <v>86</v>
      </c>
      <c r="M76" s="308">
        <f t="shared" si="73"/>
        <v>524</v>
      </c>
      <c r="N76" s="290">
        <f t="shared" si="73"/>
        <v>2206</v>
      </c>
      <c r="O76" s="92">
        <f t="shared" si="73"/>
        <v>110</v>
      </c>
      <c r="P76" s="92">
        <f t="shared" si="73"/>
        <v>340</v>
      </c>
      <c r="Q76" s="92">
        <f t="shared" si="73"/>
        <v>85</v>
      </c>
      <c r="R76" s="92">
        <f t="shared" si="73"/>
        <v>245</v>
      </c>
      <c r="S76" s="92">
        <f t="shared" si="73"/>
        <v>59</v>
      </c>
      <c r="T76" s="92">
        <f t="shared" si="73"/>
        <v>286</v>
      </c>
      <c r="U76" s="92">
        <f t="shared" si="73"/>
        <v>89</v>
      </c>
      <c r="V76" s="92">
        <f t="shared" si="73"/>
        <v>341</v>
      </c>
      <c r="W76" s="92">
        <f t="shared" si="73"/>
        <v>23</v>
      </c>
      <c r="X76" s="92">
        <f t="shared" si="73"/>
        <v>300</v>
      </c>
      <c r="Y76" s="92">
        <f t="shared" si="73"/>
        <v>95</v>
      </c>
      <c r="Z76" s="92">
        <f t="shared" si="73"/>
        <v>287</v>
      </c>
      <c r="AA76" s="90">
        <f t="shared" si="73"/>
        <v>54</v>
      </c>
      <c r="AB76" s="92">
        <f t="shared" si="73"/>
        <v>270</v>
      </c>
      <c r="AC76" s="92">
        <f t="shared" si="73"/>
        <v>90</v>
      </c>
      <c r="AD76" s="92">
        <f t="shared" si="73"/>
        <v>426</v>
      </c>
      <c r="AE76" s="90">
        <f t="shared" si="73"/>
        <v>55</v>
      </c>
      <c r="AF76" s="92">
        <f t="shared" si="73"/>
        <v>255</v>
      </c>
      <c r="AG76" s="92">
        <f t="shared" si="73"/>
        <v>90</v>
      </c>
      <c r="AH76" s="92">
        <f t="shared" si="73"/>
        <v>415</v>
      </c>
      <c r="AI76" s="90">
        <f t="shared" si="73"/>
        <v>18</v>
      </c>
      <c r="AJ76" s="92">
        <f t="shared" si="73"/>
        <v>210</v>
      </c>
      <c r="AK76" s="92">
        <f t="shared" si="73"/>
        <v>75</v>
      </c>
      <c r="AL76" s="92">
        <f t="shared" si="73"/>
        <v>492</v>
      </c>
      <c r="AM76" s="92">
        <f t="shared" si="73"/>
        <v>30</v>
      </c>
      <c r="AN76" s="92">
        <f t="shared" si="73"/>
        <v>30</v>
      </c>
      <c r="AO76" s="92">
        <f t="shared" si="73"/>
        <v>28</v>
      </c>
      <c r="AP76" s="92">
        <f t="shared" si="73"/>
        <v>32</v>
      </c>
      <c r="AQ76" s="92">
        <f t="shared" si="73"/>
        <v>31</v>
      </c>
      <c r="AR76" s="92">
        <f t="shared" si="73"/>
        <v>30</v>
      </c>
      <c r="AS76" s="292">
        <f t="shared" si="73"/>
        <v>98.960000000000008</v>
      </c>
      <c r="AT76" s="290">
        <f t="shared" si="73"/>
        <v>140</v>
      </c>
      <c r="AU76" s="290">
        <f t="shared" si="73"/>
        <v>10</v>
      </c>
      <c r="AV76" s="290">
        <f t="shared" si="73"/>
        <v>53</v>
      </c>
      <c r="AX76" s="30"/>
    </row>
    <row r="77" spans="1:63" s="9" customFormat="1" ht="36" thickBot="1" x14ac:dyDescent="0.25">
      <c r="A77" s="305"/>
      <c r="B77" s="306"/>
      <c r="C77" s="307"/>
      <c r="D77" s="291"/>
      <c r="E77" s="291"/>
      <c r="F77" s="291"/>
      <c r="G77" s="309"/>
      <c r="H77" s="309"/>
      <c r="I77" s="309"/>
      <c r="J77" s="309"/>
      <c r="K77" s="309"/>
      <c r="L77" s="309"/>
      <c r="M77" s="309"/>
      <c r="N77" s="291"/>
      <c r="O77" s="296">
        <f>SUM(O76:R76)</f>
        <v>780</v>
      </c>
      <c r="P77" s="297"/>
      <c r="Q77" s="297"/>
      <c r="R77" s="298"/>
      <c r="S77" s="296">
        <f>SUM(S76:V76)</f>
        <v>775</v>
      </c>
      <c r="T77" s="297"/>
      <c r="U77" s="297"/>
      <c r="V77" s="298"/>
      <c r="W77" s="296">
        <f>SUM(W76:Z76)</f>
        <v>705</v>
      </c>
      <c r="X77" s="297"/>
      <c r="Y77" s="297"/>
      <c r="Z77" s="298"/>
      <c r="AA77" s="296">
        <f>SUM(AA76:AD76)</f>
        <v>840</v>
      </c>
      <c r="AB77" s="297"/>
      <c r="AC77" s="297"/>
      <c r="AD77" s="298"/>
      <c r="AE77" s="296">
        <f>SUM(AE76:AH76)</f>
        <v>815</v>
      </c>
      <c r="AF77" s="297"/>
      <c r="AG77" s="297"/>
      <c r="AH77" s="298"/>
      <c r="AI77" s="296">
        <f>SUM(AI76:AL76)</f>
        <v>795</v>
      </c>
      <c r="AJ77" s="297"/>
      <c r="AK77" s="297"/>
      <c r="AL77" s="298"/>
      <c r="AM77" s="299">
        <f>SUM(AM76:AR76)</f>
        <v>181</v>
      </c>
      <c r="AN77" s="300"/>
      <c r="AO77" s="300"/>
      <c r="AP77" s="300"/>
      <c r="AQ77" s="300"/>
      <c r="AR77" s="301"/>
      <c r="AS77" s="293"/>
      <c r="AT77" s="291"/>
      <c r="AU77" s="291"/>
      <c r="AV77" s="291"/>
      <c r="AX77" s="30"/>
    </row>
    <row r="78" spans="1:63" s="9" customFormat="1" x14ac:dyDescent="0.2">
      <c r="A78" s="312" t="s">
        <v>196</v>
      </c>
      <c r="B78" s="313"/>
      <c r="C78" s="314"/>
      <c r="D78" s="290">
        <f t="shared" ref="D78:AV78" si="74">SUM(D8,D13,D28,D36,D52,D71)</f>
        <v>4710</v>
      </c>
      <c r="E78" s="290">
        <f t="shared" si="74"/>
        <v>2504</v>
      </c>
      <c r="F78" s="290">
        <f t="shared" si="74"/>
        <v>319</v>
      </c>
      <c r="G78" s="290">
        <f t="shared" si="74"/>
        <v>1661</v>
      </c>
      <c r="H78" s="290">
        <f t="shared" si="74"/>
        <v>570</v>
      </c>
      <c r="I78" s="290">
        <f t="shared" ref="I78" si="75">SUM(I8,I13,I28,I36,I52,I71)</f>
        <v>10</v>
      </c>
      <c r="J78" s="290">
        <f t="shared" si="74"/>
        <v>935</v>
      </c>
      <c r="K78" s="290">
        <f t="shared" si="74"/>
        <v>60</v>
      </c>
      <c r="L78" s="290">
        <f t="shared" si="74"/>
        <v>86</v>
      </c>
      <c r="M78" s="290">
        <f t="shared" si="74"/>
        <v>524</v>
      </c>
      <c r="N78" s="290">
        <f t="shared" si="74"/>
        <v>2206</v>
      </c>
      <c r="O78" s="91">
        <f t="shared" si="74"/>
        <v>110</v>
      </c>
      <c r="P78" s="91">
        <f t="shared" si="74"/>
        <v>340</v>
      </c>
      <c r="Q78" s="91">
        <f t="shared" si="74"/>
        <v>85</v>
      </c>
      <c r="R78" s="91">
        <f t="shared" si="74"/>
        <v>245</v>
      </c>
      <c r="S78" s="91">
        <f t="shared" si="74"/>
        <v>59</v>
      </c>
      <c r="T78" s="91">
        <f t="shared" si="74"/>
        <v>286</v>
      </c>
      <c r="U78" s="91">
        <f t="shared" si="74"/>
        <v>89</v>
      </c>
      <c r="V78" s="91">
        <f t="shared" si="74"/>
        <v>341</v>
      </c>
      <c r="W78" s="91">
        <f t="shared" si="74"/>
        <v>23</v>
      </c>
      <c r="X78" s="91">
        <f t="shared" si="74"/>
        <v>300</v>
      </c>
      <c r="Y78" s="91">
        <f t="shared" si="74"/>
        <v>95</v>
      </c>
      <c r="Z78" s="91">
        <f t="shared" si="74"/>
        <v>287</v>
      </c>
      <c r="AA78" s="91">
        <f t="shared" si="74"/>
        <v>54</v>
      </c>
      <c r="AB78" s="91">
        <f t="shared" si="74"/>
        <v>270</v>
      </c>
      <c r="AC78" s="91">
        <f t="shared" si="74"/>
        <v>90</v>
      </c>
      <c r="AD78" s="91">
        <f t="shared" si="74"/>
        <v>426</v>
      </c>
      <c r="AE78" s="91">
        <f t="shared" si="74"/>
        <v>55</v>
      </c>
      <c r="AF78" s="91">
        <f t="shared" si="74"/>
        <v>270</v>
      </c>
      <c r="AG78" s="91">
        <f t="shared" si="74"/>
        <v>95</v>
      </c>
      <c r="AH78" s="91">
        <f t="shared" si="74"/>
        <v>395</v>
      </c>
      <c r="AI78" s="91">
        <f t="shared" si="74"/>
        <v>18</v>
      </c>
      <c r="AJ78" s="91">
        <f t="shared" si="74"/>
        <v>195</v>
      </c>
      <c r="AK78" s="91">
        <f t="shared" si="74"/>
        <v>70</v>
      </c>
      <c r="AL78" s="91">
        <f t="shared" si="74"/>
        <v>512</v>
      </c>
      <c r="AM78" s="91">
        <f t="shared" si="74"/>
        <v>30</v>
      </c>
      <c r="AN78" s="91">
        <f t="shared" si="74"/>
        <v>30</v>
      </c>
      <c r="AO78" s="91">
        <f t="shared" si="74"/>
        <v>28</v>
      </c>
      <c r="AP78" s="91">
        <f t="shared" si="74"/>
        <v>32</v>
      </c>
      <c r="AQ78" s="91">
        <f t="shared" si="74"/>
        <v>31</v>
      </c>
      <c r="AR78" s="91">
        <f t="shared" si="74"/>
        <v>30</v>
      </c>
      <c r="AS78" s="310">
        <f t="shared" si="74"/>
        <v>98.960000000000008</v>
      </c>
      <c r="AT78" s="311">
        <f t="shared" si="74"/>
        <v>140</v>
      </c>
      <c r="AU78" s="311">
        <f t="shared" si="74"/>
        <v>10</v>
      </c>
      <c r="AV78" s="311">
        <f t="shared" si="74"/>
        <v>53</v>
      </c>
      <c r="AX78" s="30"/>
    </row>
    <row r="79" spans="1:63" s="9" customFormat="1" ht="36" thickBot="1" x14ac:dyDescent="0.25">
      <c r="A79" s="305"/>
      <c r="B79" s="306"/>
      <c r="C79" s="307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6">
        <f>SUM(O78:R78)</f>
        <v>780</v>
      </c>
      <c r="P79" s="297"/>
      <c r="Q79" s="297"/>
      <c r="R79" s="298"/>
      <c r="S79" s="296">
        <f>SUM(S78:V78)</f>
        <v>775</v>
      </c>
      <c r="T79" s="297"/>
      <c r="U79" s="297"/>
      <c r="V79" s="298"/>
      <c r="W79" s="296">
        <f>SUM(W78:Z78)</f>
        <v>705</v>
      </c>
      <c r="X79" s="297"/>
      <c r="Y79" s="297"/>
      <c r="Z79" s="298"/>
      <c r="AA79" s="296">
        <f>SUM(AA78:AD78)</f>
        <v>840</v>
      </c>
      <c r="AB79" s="297"/>
      <c r="AC79" s="297"/>
      <c r="AD79" s="298"/>
      <c r="AE79" s="296">
        <f>SUM(AE78:AH78)</f>
        <v>815</v>
      </c>
      <c r="AF79" s="297"/>
      <c r="AG79" s="297"/>
      <c r="AH79" s="298"/>
      <c r="AI79" s="296">
        <f>SUM(AI78:AL78)</f>
        <v>795</v>
      </c>
      <c r="AJ79" s="297"/>
      <c r="AK79" s="297"/>
      <c r="AL79" s="298"/>
      <c r="AM79" s="299">
        <f>SUM(AM78:AR78)</f>
        <v>181</v>
      </c>
      <c r="AN79" s="300"/>
      <c r="AO79" s="300"/>
      <c r="AP79" s="300"/>
      <c r="AQ79" s="300"/>
      <c r="AR79" s="301"/>
      <c r="AS79" s="293"/>
      <c r="AT79" s="291"/>
      <c r="AU79" s="291"/>
      <c r="AV79" s="291"/>
      <c r="AX79" s="30"/>
    </row>
    <row r="80" spans="1:63" s="9" customFormat="1" x14ac:dyDescent="0.2">
      <c r="A80" s="302" t="s">
        <v>249</v>
      </c>
      <c r="B80" s="303"/>
      <c r="C80" s="304"/>
      <c r="D80" s="290">
        <f t="shared" ref="D80:AV80" si="76">SUM(D8,D13,D28,D36,D59,D71)</f>
        <v>4710</v>
      </c>
      <c r="E80" s="290">
        <f t="shared" si="76"/>
        <v>2504</v>
      </c>
      <c r="F80" s="290">
        <f t="shared" si="76"/>
        <v>319</v>
      </c>
      <c r="G80" s="290">
        <f t="shared" si="76"/>
        <v>1661</v>
      </c>
      <c r="H80" s="290">
        <f t="shared" si="76"/>
        <v>570</v>
      </c>
      <c r="I80" s="290">
        <f t="shared" ref="I80" si="77">SUM(I8,I13,I28,I36,I59,I71)</f>
        <v>10</v>
      </c>
      <c r="J80" s="290">
        <f t="shared" si="76"/>
        <v>935</v>
      </c>
      <c r="K80" s="290">
        <f t="shared" si="76"/>
        <v>60</v>
      </c>
      <c r="L80" s="290">
        <f t="shared" si="76"/>
        <v>86</v>
      </c>
      <c r="M80" s="290">
        <f t="shared" si="76"/>
        <v>524</v>
      </c>
      <c r="N80" s="290">
        <f t="shared" si="76"/>
        <v>2206</v>
      </c>
      <c r="O80" s="91">
        <f>SUM(O8,O13,O28,O36,O59,O71)</f>
        <v>110</v>
      </c>
      <c r="P80" s="91">
        <f t="shared" si="76"/>
        <v>340</v>
      </c>
      <c r="Q80" s="91">
        <f t="shared" si="76"/>
        <v>85</v>
      </c>
      <c r="R80" s="91">
        <f t="shared" si="76"/>
        <v>245</v>
      </c>
      <c r="S80" s="91">
        <f t="shared" si="76"/>
        <v>59</v>
      </c>
      <c r="T80" s="91">
        <f t="shared" si="76"/>
        <v>286</v>
      </c>
      <c r="U80" s="91">
        <f t="shared" si="76"/>
        <v>89</v>
      </c>
      <c r="V80" s="91">
        <f t="shared" si="76"/>
        <v>341</v>
      </c>
      <c r="W80" s="91">
        <f t="shared" si="76"/>
        <v>23</v>
      </c>
      <c r="X80" s="91">
        <f t="shared" si="76"/>
        <v>300</v>
      </c>
      <c r="Y80" s="91">
        <f t="shared" si="76"/>
        <v>95</v>
      </c>
      <c r="Z80" s="91">
        <f t="shared" si="76"/>
        <v>287</v>
      </c>
      <c r="AA80" s="91">
        <f t="shared" si="76"/>
        <v>54</v>
      </c>
      <c r="AB80" s="91">
        <f t="shared" si="76"/>
        <v>270</v>
      </c>
      <c r="AC80" s="91">
        <f t="shared" si="76"/>
        <v>90</v>
      </c>
      <c r="AD80" s="91">
        <f t="shared" si="76"/>
        <v>426</v>
      </c>
      <c r="AE80" s="91">
        <f t="shared" si="76"/>
        <v>55</v>
      </c>
      <c r="AF80" s="91">
        <f t="shared" si="76"/>
        <v>250</v>
      </c>
      <c r="AG80" s="91">
        <f t="shared" si="76"/>
        <v>95</v>
      </c>
      <c r="AH80" s="91">
        <f t="shared" si="76"/>
        <v>415</v>
      </c>
      <c r="AI80" s="91">
        <f t="shared" si="76"/>
        <v>18</v>
      </c>
      <c r="AJ80" s="91">
        <f t="shared" si="76"/>
        <v>215</v>
      </c>
      <c r="AK80" s="91">
        <f t="shared" si="76"/>
        <v>70</v>
      </c>
      <c r="AL80" s="91">
        <f t="shared" si="76"/>
        <v>492</v>
      </c>
      <c r="AM80" s="91">
        <f t="shared" si="76"/>
        <v>30</v>
      </c>
      <c r="AN80" s="91">
        <f t="shared" si="76"/>
        <v>30</v>
      </c>
      <c r="AO80" s="91">
        <f t="shared" si="76"/>
        <v>28</v>
      </c>
      <c r="AP80" s="91">
        <f t="shared" si="76"/>
        <v>32</v>
      </c>
      <c r="AQ80" s="91">
        <f t="shared" si="76"/>
        <v>31</v>
      </c>
      <c r="AR80" s="91">
        <f t="shared" si="76"/>
        <v>30</v>
      </c>
      <c r="AS80" s="292">
        <f t="shared" si="76"/>
        <v>98.960000000000008</v>
      </c>
      <c r="AT80" s="290">
        <f t="shared" si="76"/>
        <v>140</v>
      </c>
      <c r="AU80" s="290">
        <f t="shared" si="76"/>
        <v>10</v>
      </c>
      <c r="AV80" s="290">
        <f t="shared" si="76"/>
        <v>53</v>
      </c>
      <c r="AX80" s="30"/>
    </row>
    <row r="81" spans="1:50" s="9" customFormat="1" ht="36" thickBot="1" x14ac:dyDescent="0.25">
      <c r="A81" s="305"/>
      <c r="B81" s="306"/>
      <c r="C81" s="307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6">
        <f>SUM(O80:R80)</f>
        <v>780</v>
      </c>
      <c r="P81" s="297"/>
      <c r="Q81" s="297"/>
      <c r="R81" s="298"/>
      <c r="S81" s="296">
        <f>SUM(S80:V80)</f>
        <v>775</v>
      </c>
      <c r="T81" s="297"/>
      <c r="U81" s="297"/>
      <c r="V81" s="298"/>
      <c r="W81" s="296">
        <f>SUM(W80:Z80)</f>
        <v>705</v>
      </c>
      <c r="X81" s="297"/>
      <c r="Y81" s="297"/>
      <c r="Z81" s="298"/>
      <c r="AA81" s="296">
        <f>SUM(AA80:AD80)</f>
        <v>840</v>
      </c>
      <c r="AB81" s="297"/>
      <c r="AC81" s="297"/>
      <c r="AD81" s="298"/>
      <c r="AE81" s="296">
        <f>SUM(AE80:AH80)</f>
        <v>815</v>
      </c>
      <c r="AF81" s="297"/>
      <c r="AG81" s="297"/>
      <c r="AH81" s="298"/>
      <c r="AI81" s="296">
        <f>SUM(AI80:AL80)</f>
        <v>795</v>
      </c>
      <c r="AJ81" s="297"/>
      <c r="AK81" s="297"/>
      <c r="AL81" s="298"/>
      <c r="AM81" s="299">
        <f>SUM(AM80:AR80)</f>
        <v>181</v>
      </c>
      <c r="AN81" s="300"/>
      <c r="AO81" s="300"/>
      <c r="AP81" s="300"/>
      <c r="AQ81" s="300"/>
      <c r="AR81" s="301"/>
      <c r="AS81" s="293"/>
      <c r="AT81" s="291"/>
      <c r="AU81" s="291"/>
      <c r="AV81" s="291"/>
      <c r="AX81" s="30"/>
    </row>
    <row r="82" spans="1:50" s="9" customFormat="1" x14ac:dyDescent="0.2">
      <c r="A82" s="302" t="s">
        <v>250</v>
      </c>
      <c r="B82" s="303"/>
      <c r="C82" s="304"/>
      <c r="D82" s="290">
        <f>SUM(D8,D13,D28,D36,D64,D71)</f>
        <v>4710</v>
      </c>
      <c r="E82" s="290">
        <f t="shared" ref="E82:N82" si="78">SUM(E8,E13,E28,E36,E64,E71)</f>
        <v>2504</v>
      </c>
      <c r="F82" s="290">
        <f t="shared" si="78"/>
        <v>319</v>
      </c>
      <c r="G82" s="290">
        <f t="shared" si="78"/>
        <v>1661</v>
      </c>
      <c r="H82" s="290">
        <f t="shared" si="78"/>
        <v>570</v>
      </c>
      <c r="I82" s="290">
        <f t="shared" ref="I82" si="79">SUM(I8,I13,I28,I36,I64,I71)</f>
        <v>10</v>
      </c>
      <c r="J82" s="290">
        <f t="shared" si="78"/>
        <v>935</v>
      </c>
      <c r="K82" s="290">
        <f t="shared" si="78"/>
        <v>60</v>
      </c>
      <c r="L82" s="290">
        <f t="shared" si="78"/>
        <v>86</v>
      </c>
      <c r="M82" s="290">
        <f t="shared" si="78"/>
        <v>524</v>
      </c>
      <c r="N82" s="290">
        <f t="shared" si="78"/>
        <v>2206</v>
      </c>
      <c r="O82" s="91">
        <f>SUM(O8,O13,O28,O36,O64,O71)</f>
        <v>110</v>
      </c>
      <c r="P82" s="91">
        <f t="shared" ref="P82:AL82" si="80">SUM(P8,P13,P28,P36,P64,P71)</f>
        <v>340</v>
      </c>
      <c r="Q82" s="91">
        <f t="shared" si="80"/>
        <v>85</v>
      </c>
      <c r="R82" s="91">
        <f t="shared" si="80"/>
        <v>245</v>
      </c>
      <c r="S82" s="91">
        <f t="shared" si="80"/>
        <v>59</v>
      </c>
      <c r="T82" s="91">
        <f t="shared" si="80"/>
        <v>286</v>
      </c>
      <c r="U82" s="91">
        <f t="shared" si="80"/>
        <v>89</v>
      </c>
      <c r="V82" s="91">
        <f t="shared" si="80"/>
        <v>341</v>
      </c>
      <c r="W82" s="91">
        <f t="shared" si="80"/>
        <v>23</v>
      </c>
      <c r="X82" s="91">
        <f t="shared" si="80"/>
        <v>300</v>
      </c>
      <c r="Y82" s="91">
        <f t="shared" si="80"/>
        <v>95</v>
      </c>
      <c r="Z82" s="91">
        <f t="shared" si="80"/>
        <v>287</v>
      </c>
      <c r="AA82" s="91">
        <f t="shared" si="80"/>
        <v>54</v>
      </c>
      <c r="AB82" s="91">
        <f t="shared" si="80"/>
        <v>270</v>
      </c>
      <c r="AC82" s="91">
        <f t="shared" si="80"/>
        <v>90</v>
      </c>
      <c r="AD82" s="91">
        <f t="shared" si="80"/>
        <v>426</v>
      </c>
      <c r="AE82" s="91">
        <f t="shared" si="80"/>
        <v>55</v>
      </c>
      <c r="AF82" s="91">
        <f t="shared" si="80"/>
        <v>270</v>
      </c>
      <c r="AG82" s="91">
        <f t="shared" si="80"/>
        <v>95</v>
      </c>
      <c r="AH82" s="91">
        <f t="shared" si="80"/>
        <v>395</v>
      </c>
      <c r="AI82" s="91">
        <f t="shared" si="80"/>
        <v>18</v>
      </c>
      <c r="AJ82" s="91">
        <f t="shared" si="80"/>
        <v>195</v>
      </c>
      <c r="AK82" s="91">
        <f t="shared" si="80"/>
        <v>70</v>
      </c>
      <c r="AL82" s="91">
        <f t="shared" si="80"/>
        <v>512</v>
      </c>
      <c r="AM82" s="91">
        <f>SUM(AM8,AM13,AM28,AM36,AM64,AM71)</f>
        <v>30</v>
      </c>
      <c r="AN82" s="91">
        <f t="shared" ref="AN82:AR82" si="81">SUM(AN8,AN13,AN28,AN36,AN64,AN71)</f>
        <v>30</v>
      </c>
      <c r="AO82" s="91">
        <f t="shared" si="81"/>
        <v>28</v>
      </c>
      <c r="AP82" s="91">
        <f t="shared" si="81"/>
        <v>32</v>
      </c>
      <c r="AQ82" s="91">
        <f t="shared" si="81"/>
        <v>31</v>
      </c>
      <c r="AR82" s="91">
        <f t="shared" si="81"/>
        <v>30</v>
      </c>
      <c r="AS82" s="292">
        <f>SUM(AS8,AS13,AS28,AS36,AS64,AS71)</f>
        <v>98.960000000000008</v>
      </c>
      <c r="AT82" s="294">
        <f t="shared" ref="AT82:AV82" si="82">SUM(AT8,AT13,AT28,AT36,AT64,AT71)</f>
        <v>140</v>
      </c>
      <c r="AU82" s="294">
        <f t="shared" si="82"/>
        <v>10</v>
      </c>
      <c r="AV82" s="294">
        <f t="shared" si="82"/>
        <v>53</v>
      </c>
      <c r="AX82" s="30"/>
    </row>
    <row r="83" spans="1:50" s="9" customFormat="1" ht="36" thickBot="1" x14ac:dyDescent="0.25">
      <c r="A83" s="305"/>
      <c r="B83" s="306"/>
      <c r="C83" s="307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6">
        <f>SUM(O82:R82)</f>
        <v>780</v>
      </c>
      <c r="P83" s="297"/>
      <c r="Q83" s="297"/>
      <c r="R83" s="298"/>
      <c r="S83" s="296">
        <f>SUM(S82:V82)</f>
        <v>775</v>
      </c>
      <c r="T83" s="297"/>
      <c r="U83" s="297"/>
      <c r="V83" s="298"/>
      <c r="W83" s="296">
        <f>SUM(W82:Z82)</f>
        <v>705</v>
      </c>
      <c r="X83" s="297"/>
      <c r="Y83" s="297"/>
      <c r="Z83" s="298"/>
      <c r="AA83" s="296">
        <f>SUM(AA82:AD82)</f>
        <v>840</v>
      </c>
      <c r="AB83" s="297"/>
      <c r="AC83" s="297"/>
      <c r="AD83" s="298"/>
      <c r="AE83" s="296">
        <f>SUM(AE82:AH82)</f>
        <v>815</v>
      </c>
      <c r="AF83" s="297"/>
      <c r="AG83" s="297"/>
      <c r="AH83" s="298"/>
      <c r="AI83" s="296">
        <f>SUM(AI82:AL82)</f>
        <v>795</v>
      </c>
      <c r="AJ83" s="297"/>
      <c r="AK83" s="297"/>
      <c r="AL83" s="298"/>
      <c r="AM83" s="299">
        <f>SUM(AM82:AR82)</f>
        <v>181</v>
      </c>
      <c r="AN83" s="300"/>
      <c r="AO83" s="300"/>
      <c r="AP83" s="300"/>
      <c r="AQ83" s="300"/>
      <c r="AR83" s="301"/>
      <c r="AS83" s="293"/>
      <c r="AT83" s="295"/>
      <c r="AU83" s="295"/>
      <c r="AV83" s="295"/>
      <c r="AX83" s="30"/>
    </row>
    <row r="84" spans="1:50" x14ac:dyDescent="0.5">
      <c r="B84" s="338" t="s">
        <v>254</v>
      </c>
      <c r="C84" s="338"/>
      <c r="D84" s="338"/>
      <c r="E84" s="338"/>
      <c r="F84" s="338"/>
      <c r="G84" s="338"/>
      <c r="H84" s="338"/>
    </row>
    <row r="85" spans="1:50" x14ac:dyDescent="0.5">
      <c r="C85" s="28"/>
      <c r="D85" s="29"/>
      <c r="E85" s="29"/>
    </row>
    <row r="86" spans="1:50" x14ac:dyDescent="0.5">
      <c r="C86" s="28"/>
      <c r="D86" s="29"/>
      <c r="E86" s="29"/>
    </row>
    <row r="87" spans="1:50" x14ac:dyDescent="0.5">
      <c r="C87" s="28"/>
      <c r="D87" s="29"/>
      <c r="E87" s="29"/>
    </row>
    <row r="88" spans="1:50" x14ac:dyDescent="0.5">
      <c r="C88" s="28"/>
      <c r="D88" s="29"/>
      <c r="E88" s="29"/>
    </row>
    <row r="89" spans="1:50" x14ac:dyDescent="0.5">
      <c r="C89" s="28"/>
      <c r="D89" s="29"/>
      <c r="E89" s="29"/>
    </row>
  </sheetData>
  <customSheetViews>
    <customSheetView guid="{DEDEB9F7-A960-4C93-90C0-A771E61050C3}">
      <selection activeCell="C1" sqref="C1"/>
      <pageMargins left="0.7" right="0.7" top="0.75" bottom="0.75" header="0.3" footer="0.3"/>
    </customSheetView>
  </customSheetViews>
  <mergeCells count="132">
    <mergeCell ref="B84:H84"/>
    <mergeCell ref="AM6:AM7"/>
    <mergeCell ref="AN6:AN7"/>
    <mergeCell ref="AV6:AV7"/>
    <mergeCell ref="AS5:AV5"/>
    <mergeCell ref="AM5:AR5"/>
    <mergeCell ref="M5:M7"/>
    <mergeCell ref="L5:L7"/>
    <mergeCell ref="K5:K7"/>
    <mergeCell ref="J5:J7"/>
    <mergeCell ref="AO6:AO7"/>
    <mergeCell ref="AP6:AP7"/>
    <mergeCell ref="AQ6:AQ7"/>
    <mergeCell ref="AR6:AR7"/>
    <mergeCell ref="AS6:AS7"/>
    <mergeCell ref="AT6:AT7"/>
    <mergeCell ref="AU6:AU7"/>
    <mergeCell ref="A1:N1"/>
    <mergeCell ref="A4:A7"/>
    <mergeCell ref="B4:B7"/>
    <mergeCell ref="C4:C7"/>
    <mergeCell ref="D4:N4"/>
    <mergeCell ref="O4:AL4"/>
    <mergeCell ref="N5:N7"/>
    <mergeCell ref="O5:V5"/>
    <mergeCell ref="W5:AD5"/>
    <mergeCell ref="AE5:AL5"/>
    <mergeCell ref="E5:E7"/>
    <mergeCell ref="D5:D7"/>
    <mergeCell ref="F5:F7"/>
    <mergeCell ref="O6:R6"/>
    <mergeCell ref="S6:V6"/>
    <mergeCell ref="W6:Z6"/>
    <mergeCell ref="AA6:AD6"/>
    <mergeCell ref="AE6:AH6"/>
    <mergeCell ref="AI6:AL6"/>
    <mergeCell ref="H5:H7"/>
    <mergeCell ref="G5:G7"/>
    <mergeCell ref="AM4:AV4"/>
    <mergeCell ref="A76:C77"/>
    <mergeCell ref="D76:D77"/>
    <mergeCell ref="E76:E77"/>
    <mergeCell ref="F76:F77"/>
    <mergeCell ref="G76:G77"/>
    <mergeCell ref="H76:H77"/>
    <mergeCell ref="J76:J77"/>
    <mergeCell ref="K76:K77"/>
    <mergeCell ref="L76:L77"/>
    <mergeCell ref="M76:M77"/>
    <mergeCell ref="N76:N77"/>
    <mergeCell ref="AS76:AS77"/>
    <mergeCell ref="AT76:AT77"/>
    <mergeCell ref="AU76:AU77"/>
    <mergeCell ref="AV76:AV77"/>
    <mergeCell ref="O77:R77"/>
    <mergeCell ref="S77:V77"/>
    <mergeCell ref="W77:Z77"/>
    <mergeCell ref="AA77:AD77"/>
    <mergeCell ref="AE77:AH77"/>
    <mergeCell ref="AI77:AL77"/>
    <mergeCell ref="AM77:AR77"/>
    <mergeCell ref="I5:I7"/>
    <mergeCell ref="A78:C79"/>
    <mergeCell ref="D78:D79"/>
    <mergeCell ref="E78:E79"/>
    <mergeCell ref="F78:F79"/>
    <mergeCell ref="G78:G79"/>
    <mergeCell ref="H78:H79"/>
    <mergeCell ref="J78:J79"/>
    <mergeCell ref="K78:K79"/>
    <mergeCell ref="L78:L79"/>
    <mergeCell ref="M78:M79"/>
    <mergeCell ref="N78:N79"/>
    <mergeCell ref="I76:I77"/>
    <mergeCell ref="I78:I79"/>
    <mergeCell ref="AS78:AS79"/>
    <mergeCell ref="AT78:AT79"/>
    <mergeCell ref="AU78:AU79"/>
    <mergeCell ref="AV78:AV79"/>
    <mergeCell ref="O79:R79"/>
    <mergeCell ref="S79:V79"/>
    <mergeCell ref="W79:Z79"/>
    <mergeCell ref="AA79:AD79"/>
    <mergeCell ref="AE79:AH79"/>
    <mergeCell ref="AI79:AL79"/>
    <mergeCell ref="AM79:AR79"/>
    <mergeCell ref="A80:C81"/>
    <mergeCell ref="D80:D81"/>
    <mergeCell ref="E80:E81"/>
    <mergeCell ref="F80:F81"/>
    <mergeCell ref="G80:G81"/>
    <mergeCell ref="H80:H81"/>
    <mergeCell ref="J80:J81"/>
    <mergeCell ref="K80:K81"/>
    <mergeCell ref="L80:L81"/>
    <mergeCell ref="I80:I81"/>
    <mergeCell ref="M80:M81"/>
    <mergeCell ref="N80:N81"/>
    <mergeCell ref="AS80:AS81"/>
    <mergeCell ref="AT80:AT81"/>
    <mergeCell ref="AU80:AU81"/>
    <mergeCell ref="AV80:AV81"/>
    <mergeCell ref="O81:R81"/>
    <mergeCell ref="S81:V81"/>
    <mergeCell ref="W81:Z81"/>
    <mergeCell ref="AA81:AD81"/>
    <mergeCell ref="AE81:AH81"/>
    <mergeCell ref="AI81:AL81"/>
    <mergeCell ref="AM81:AR81"/>
    <mergeCell ref="A82:C83"/>
    <mergeCell ref="D82:D83"/>
    <mergeCell ref="E82:E83"/>
    <mergeCell ref="F82:F83"/>
    <mergeCell ref="G82:G83"/>
    <mergeCell ref="H82:H83"/>
    <mergeCell ref="J82:J83"/>
    <mergeCell ref="K82:K83"/>
    <mergeCell ref="L82:L83"/>
    <mergeCell ref="I82:I83"/>
    <mergeCell ref="M82:M83"/>
    <mergeCell ref="N82:N83"/>
    <mergeCell ref="AS82:AS83"/>
    <mergeCell ref="AT82:AT83"/>
    <mergeCell ref="AU82:AU83"/>
    <mergeCell ref="AV82:AV83"/>
    <mergeCell ref="O83:R83"/>
    <mergeCell ref="S83:V83"/>
    <mergeCell ref="W83:Z83"/>
    <mergeCell ref="AA83:AD83"/>
    <mergeCell ref="AE83:AH83"/>
    <mergeCell ref="AI83:AL83"/>
    <mergeCell ref="AM83:AR83"/>
  </mergeCells>
  <pageMargins left="1.1811023622047245" right="0" top="0" bottom="0" header="0.31496062992125984" footer="0.31496062992125984"/>
  <pageSetup paperSize="8" scale="21" orientation="landscape" r:id="rId1"/>
  <ignoredErrors>
    <ignoredError sqref="J28:N28 J36:AR36 J50:AL50 D52:H52 D59:H59 AT36:AV36 AV50 AV59 AV52 AS50 AS52 AT71 J52:AL52 D13:G13 M13:N13 D64:E64 G64 M64:N64 M59:AL59 J76 O78 O80 S80 S78 AO59:AS59 W78 W80 AA80 AA78 AE78 AE80 AI78 AI80 AM78 AM80 D50:H50 D36:H36 D28:H28" formula="1"/>
    <ignoredError sqref="AS9:AS12 AS34 AS53:AS58 AS60:AS63 AU14:AV18 AV45 AS51 AS37:AS49 AS29:AS32 AS14:AS23 AU20:AV24 AU19 H64 AS25:AS27 AU26:AU27 AV65 AO64:AR64 AJ64:AL64 X64:AI64 AH65 AS65" unlockedFormula="1"/>
    <ignoredError sqref="AS28 AS36 AV53:AV55 AV57:AV58 AS24" formula="1" unlockedFormula="1"/>
    <ignoredError sqref="AV32" formulaRange="1" unlockedFormula="1"/>
    <ignoredError sqref="AV56 AV51 AV60:AV63" formula="1" formulaRange="1" unlockedFormula="1"/>
    <ignoredError sqref="J59:L59 AM59:AN5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7"/>
  <sheetViews>
    <sheetView tabSelected="1" view="pageBreakPreview" topLeftCell="A64" zoomScale="40" zoomScaleNormal="91" zoomScaleSheetLayoutView="40" zoomScalePageLayoutView="62" workbookViewId="0">
      <selection activeCell="B87" sqref="B87"/>
    </sheetView>
  </sheetViews>
  <sheetFormatPr defaultColWidth="8.7109375" defaultRowHeight="35.25" x14ac:dyDescent="0.5"/>
  <cols>
    <col min="1" max="1" width="12.42578125" style="23" customWidth="1"/>
    <col min="2" max="2" width="129.42578125" style="23" customWidth="1"/>
    <col min="3" max="3" width="27.42578125" style="24" customWidth="1"/>
    <col min="4" max="4" width="15.28515625" style="23" customWidth="1"/>
    <col min="5" max="5" width="15.5703125" style="23" customWidth="1"/>
    <col min="6" max="6" width="21.42578125" style="23" customWidth="1"/>
    <col min="7" max="7" width="16.7109375" style="23" customWidth="1"/>
    <col min="8" max="14" width="15.7109375" style="23" customWidth="1"/>
    <col min="15" max="17" width="13.7109375" style="25" customWidth="1"/>
    <col min="18" max="18" width="14.28515625" style="25" customWidth="1"/>
    <col min="19" max="38" width="13.7109375" style="25" customWidth="1"/>
    <col min="39" max="43" width="9.7109375" style="23" customWidth="1"/>
    <col min="44" max="44" width="19.28515625" style="23" customWidth="1"/>
    <col min="45" max="45" width="15.28515625" style="26" customWidth="1"/>
    <col min="46" max="46" width="13.7109375" style="26" customWidth="1"/>
    <col min="47" max="47" width="13" style="26" customWidth="1"/>
    <col min="48" max="48" width="11.5703125" style="26" customWidth="1"/>
    <col min="49" max="49" width="8.7109375" style="27"/>
    <col min="50" max="50" width="14.28515625" style="27" customWidth="1"/>
    <col min="51" max="16384" width="8.7109375" style="27"/>
  </cols>
  <sheetData>
    <row r="1" spans="1:50" s="39" customFormat="1" ht="75.599999999999994" customHeight="1" x14ac:dyDescent="0.2">
      <c r="A1" s="322" t="s">
        <v>242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7"/>
      <c r="AN1" s="37"/>
      <c r="AO1" s="37"/>
      <c r="AP1" s="37"/>
      <c r="AQ1" s="37"/>
      <c r="AR1" s="37"/>
      <c r="AS1" s="38"/>
      <c r="AT1" s="38"/>
      <c r="AU1" s="38"/>
      <c r="AV1" s="38"/>
    </row>
    <row r="2" spans="1:50" s="5" customFormat="1" ht="30" customHeight="1" x14ac:dyDescent="0.2">
      <c r="A2" s="6" t="s">
        <v>34</v>
      </c>
      <c r="B2" s="7"/>
      <c r="C2" s="144"/>
      <c r="D2" s="144"/>
      <c r="E2" s="144"/>
      <c r="F2" s="144"/>
      <c r="G2" s="144"/>
      <c r="H2" s="144"/>
      <c r="I2" s="232"/>
      <c r="J2" s="144"/>
      <c r="K2" s="144"/>
      <c r="L2" s="144"/>
      <c r="M2" s="144"/>
      <c r="N2" s="14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3"/>
      <c r="AQ2" s="3"/>
      <c r="AR2" s="3"/>
      <c r="AS2" s="4"/>
      <c r="AT2" s="4"/>
      <c r="AU2" s="4"/>
      <c r="AV2" s="4"/>
    </row>
    <row r="3" spans="1:50" s="5" customFormat="1" ht="30" customHeight="1" x14ac:dyDescent="0.2">
      <c r="A3" s="8"/>
      <c r="B3" s="7"/>
      <c r="C3" s="144"/>
      <c r="D3" s="144"/>
      <c r="E3" s="144"/>
      <c r="F3" s="144"/>
      <c r="G3" s="144"/>
      <c r="H3" s="144"/>
      <c r="I3" s="232"/>
      <c r="J3" s="144"/>
      <c r="K3" s="144"/>
      <c r="L3" s="144"/>
      <c r="M3" s="144"/>
      <c r="N3" s="14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3"/>
      <c r="AQ3" s="3"/>
      <c r="AR3" s="3"/>
      <c r="AS3" s="4"/>
      <c r="AT3" s="4"/>
      <c r="AU3" s="4"/>
      <c r="AV3" s="230" t="s">
        <v>214</v>
      </c>
    </row>
    <row r="4" spans="1:50" s="9" customFormat="1" ht="53.25" customHeight="1" x14ac:dyDescent="0.2">
      <c r="A4" s="323" t="s">
        <v>11</v>
      </c>
      <c r="B4" s="315" t="s">
        <v>12</v>
      </c>
      <c r="C4" s="328" t="s">
        <v>31</v>
      </c>
      <c r="D4" s="315" t="s">
        <v>36</v>
      </c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 t="s">
        <v>37</v>
      </c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5" t="s">
        <v>41</v>
      </c>
      <c r="AN4" s="315"/>
      <c r="AO4" s="315"/>
      <c r="AP4" s="315"/>
      <c r="AQ4" s="315"/>
      <c r="AR4" s="315"/>
      <c r="AS4" s="315"/>
      <c r="AT4" s="315"/>
      <c r="AU4" s="315"/>
      <c r="AV4" s="315"/>
    </row>
    <row r="5" spans="1:50" s="9" customFormat="1" ht="53.25" customHeight="1" x14ac:dyDescent="0.2">
      <c r="A5" s="324"/>
      <c r="B5" s="315"/>
      <c r="C5" s="328"/>
      <c r="D5" s="328" t="s">
        <v>44</v>
      </c>
      <c r="E5" s="328" t="s">
        <v>45</v>
      </c>
      <c r="F5" s="330" t="s">
        <v>40</v>
      </c>
      <c r="G5" s="328" t="s">
        <v>47</v>
      </c>
      <c r="H5" s="332" t="s">
        <v>32</v>
      </c>
      <c r="I5" s="319" t="s">
        <v>215</v>
      </c>
      <c r="J5" s="332" t="s">
        <v>216</v>
      </c>
      <c r="K5" s="332" t="s">
        <v>48</v>
      </c>
      <c r="L5" s="332" t="s">
        <v>33</v>
      </c>
      <c r="M5" s="328" t="s">
        <v>83</v>
      </c>
      <c r="N5" s="328" t="s">
        <v>46</v>
      </c>
      <c r="O5" s="315" t="s">
        <v>3</v>
      </c>
      <c r="P5" s="315"/>
      <c r="Q5" s="315"/>
      <c r="R5" s="315"/>
      <c r="S5" s="315"/>
      <c r="T5" s="315"/>
      <c r="U5" s="315"/>
      <c r="V5" s="315"/>
      <c r="W5" s="315" t="s">
        <v>35</v>
      </c>
      <c r="X5" s="315"/>
      <c r="Y5" s="315"/>
      <c r="Z5" s="315"/>
      <c r="AA5" s="315"/>
      <c r="AB5" s="315"/>
      <c r="AC5" s="315"/>
      <c r="AD5" s="315"/>
      <c r="AE5" s="315" t="s">
        <v>4</v>
      </c>
      <c r="AF5" s="315"/>
      <c r="AG5" s="315"/>
      <c r="AH5" s="315"/>
      <c r="AI5" s="315"/>
      <c r="AJ5" s="315"/>
      <c r="AK5" s="315"/>
      <c r="AL5" s="315"/>
      <c r="AM5" s="315" t="s">
        <v>42</v>
      </c>
      <c r="AN5" s="315"/>
      <c r="AO5" s="315"/>
      <c r="AP5" s="315"/>
      <c r="AQ5" s="315"/>
      <c r="AR5" s="315"/>
      <c r="AS5" s="315" t="s">
        <v>43</v>
      </c>
      <c r="AT5" s="315"/>
      <c r="AU5" s="315"/>
      <c r="AV5" s="315"/>
    </row>
    <row r="6" spans="1:50" s="9" customFormat="1" ht="52.5" customHeight="1" x14ac:dyDescent="0.2">
      <c r="A6" s="324"/>
      <c r="B6" s="326"/>
      <c r="C6" s="328"/>
      <c r="D6" s="328"/>
      <c r="E6" s="328"/>
      <c r="F6" s="330"/>
      <c r="G6" s="328"/>
      <c r="H6" s="332"/>
      <c r="I6" s="320"/>
      <c r="J6" s="332"/>
      <c r="K6" s="332"/>
      <c r="L6" s="332"/>
      <c r="M6" s="328"/>
      <c r="N6" s="328"/>
      <c r="O6" s="315" t="s">
        <v>13</v>
      </c>
      <c r="P6" s="315"/>
      <c r="Q6" s="315"/>
      <c r="R6" s="315"/>
      <c r="S6" s="315" t="s">
        <v>14</v>
      </c>
      <c r="T6" s="315"/>
      <c r="U6" s="315"/>
      <c r="V6" s="315"/>
      <c r="W6" s="315" t="s">
        <v>15</v>
      </c>
      <c r="X6" s="315"/>
      <c r="Y6" s="315"/>
      <c r="Z6" s="315"/>
      <c r="AA6" s="315" t="s">
        <v>16</v>
      </c>
      <c r="AB6" s="315"/>
      <c r="AC6" s="315"/>
      <c r="AD6" s="315"/>
      <c r="AE6" s="315" t="s">
        <v>26</v>
      </c>
      <c r="AF6" s="315"/>
      <c r="AG6" s="315"/>
      <c r="AH6" s="315"/>
      <c r="AI6" s="315" t="s">
        <v>27</v>
      </c>
      <c r="AJ6" s="315"/>
      <c r="AK6" s="315"/>
      <c r="AL6" s="315"/>
      <c r="AM6" s="315" t="s">
        <v>0</v>
      </c>
      <c r="AN6" s="315" t="s">
        <v>1</v>
      </c>
      <c r="AO6" s="315" t="s">
        <v>2</v>
      </c>
      <c r="AP6" s="315" t="s">
        <v>28</v>
      </c>
      <c r="AQ6" s="315" t="s">
        <v>29</v>
      </c>
      <c r="AR6" s="315" t="s">
        <v>30</v>
      </c>
      <c r="AS6" s="333" t="s">
        <v>85</v>
      </c>
      <c r="AT6" s="335" t="s">
        <v>86</v>
      </c>
      <c r="AU6" s="333" t="s">
        <v>87</v>
      </c>
      <c r="AV6" s="333" t="s">
        <v>39</v>
      </c>
    </row>
    <row r="7" spans="1:50" s="9" customFormat="1" ht="303" customHeight="1" thickBot="1" x14ac:dyDescent="0.25">
      <c r="A7" s="325"/>
      <c r="B7" s="327"/>
      <c r="C7" s="329"/>
      <c r="D7" s="329"/>
      <c r="E7" s="329"/>
      <c r="F7" s="331"/>
      <c r="G7" s="329"/>
      <c r="H7" s="319"/>
      <c r="I7" s="321"/>
      <c r="J7" s="319"/>
      <c r="K7" s="319"/>
      <c r="L7" s="319"/>
      <c r="M7" s="329"/>
      <c r="N7" s="329"/>
      <c r="O7" s="143" t="s">
        <v>24</v>
      </c>
      <c r="P7" s="10" t="s">
        <v>25</v>
      </c>
      <c r="Q7" s="10" t="s">
        <v>84</v>
      </c>
      <c r="R7" s="10" t="s">
        <v>38</v>
      </c>
      <c r="S7" s="143" t="s">
        <v>24</v>
      </c>
      <c r="T7" s="10" t="s">
        <v>25</v>
      </c>
      <c r="U7" s="10" t="s">
        <v>84</v>
      </c>
      <c r="V7" s="10" t="s">
        <v>38</v>
      </c>
      <c r="W7" s="143" t="s">
        <v>24</v>
      </c>
      <c r="X7" s="10" t="s">
        <v>25</v>
      </c>
      <c r="Y7" s="10" t="s">
        <v>84</v>
      </c>
      <c r="Z7" s="10" t="s">
        <v>38</v>
      </c>
      <c r="AA7" s="143" t="s">
        <v>24</v>
      </c>
      <c r="AB7" s="10" t="s">
        <v>25</v>
      </c>
      <c r="AC7" s="10" t="s">
        <v>84</v>
      </c>
      <c r="AD7" s="10" t="s">
        <v>38</v>
      </c>
      <c r="AE7" s="143" t="s">
        <v>24</v>
      </c>
      <c r="AF7" s="10" t="s">
        <v>25</v>
      </c>
      <c r="AG7" s="10" t="s">
        <v>84</v>
      </c>
      <c r="AH7" s="10" t="s">
        <v>38</v>
      </c>
      <c r="AI7" s="143" t="s">
        <v>24</v>
      </c>
      <c r="AJ7" s="10" t="s">
        <v>25</v>
      </c>
      <c r="AK7" s="10" t="s">
        <v>84</v>
      </c>
      <c r="AL7" s="10" t="s">
        <v>38</v>
      </c>
      <c r="AM7" s="323"/>
      <c r="AN7" s="323"/>
      <c r="AO7" s="323"/>
      <c r="AP7" s="323"/>
      <c r="AQ7" s="323"/>
      <c r="AR7" s="323"/>
      <c r="AS7" s="334"/>
      <c r="AT7" s="336"/>
      <c r="AU7" s="337"/>
      <c r="AV7" s="334"/>
    </row>
    <row r="8" spans="1:50" s="93" customFormat="1" ht="75" customHeight="1" thickBot="1" x14ac:dyDescent="0.25">
      <c r="A8" s="110" t="s">
        <v>103</v>
      </c>
      <c r="B8" s="111" t="s">
        <v>82</v>
      </c>
      <c r="C8" s="110"/>
      <c r="D8" s="108">
        <f t="shared" ref="D8:AR8" si="0">SUM(D9:D12)</f>
        <v>345</v>
      </c>
      <c r="E8" s="108">
        <f t="shared" si="0"/>
        <v>170</v>
      </c>
      <c r="F8" s="108">
        <f t="shared" si="0"/>
        <v>13</v>
      </c>
      <c r="G8" s="108">
        <f t="shared" si="0"/>
        <v>117</v>
      </c>
      <c r="H8" s="108">
        <f t="shared" si="0"/>
        <v>0</v>
      </c>
      <c r="I8" s="108">
        <f t="shared" si="0"/>
        <v>7</v>
      </c>
      <c r="J8" s="108">
        <f t="shared" si="0"/>
        <v>110</v>
      </c>
      <c r="K8" s="108">
        <f t="shared" si="0"/>
        <v>0</v>
      </c>
      <c r="L8" s="108">
        <f t="shared" si="0"/>
        <v>0</v>
      </c>
      <c r="M8" s="108">
        <f t="shared" si="0"/>
        <v>40</v>
      </c>
      <c r="N8" s="108">
        <f t="shared" si="0"/>
        <v>175</v>
      </c>
      <c r="O8" s="108">
        <f t="shared" si="0"/>
        <v>13</v>
      </c>
      <c r="P8" s="108">
        <f t="shared" si="0"/>
        <v>24</v>
      </c>
      <c r="Q8" s="108">
        <f t="shared" si="0"/>
        <v>5</v>
      </c>
      <c r="R8" s="108">
        <f t="shared" si="0"/>
        <v>28</v>
      </c>
      <c r="S8" s="108">
        <f t="shared" si="0"/>
        <v>0</v>
      </c>
      <c r="T8" s="108">
        <f t="shared" si="0"/>
        <v>17</v>
      </c>
      <c r="U8" s="108">
        <f t="shared" si="0"/>
        <v>5</v>
      </c>
      <c r="V8" s="108">
        <f t="shared" si="0"/>
        <v>28</v>
      </c>
      <c r="W8" s="108">
        <f t="shared" si="0"/>
        <v>0</v>
      </c>
      <c r="X8" s="108">
        <f t="shared" si="0"/>
        <v>34</v>
      </c>
      <c r="Y8" s="108">
        <f t="shared" si="0"/>
        <v>15</v>
      </c>
      <c r="Z8" s="108">
        <f t="shared" si="0"/>
        <v>51</v>
      </c>
      <c r="AA8" s="108">
        <f t="shared" si="0"/>
        <v>0</v>
      </c>
      <c r="AB8" s="108">
        <f t="shared" si="0"/>
        <v>42</v>
      </c>
      <c r="AC8" s="108">
        <f t="shared" si="0"/>
        <v>15</v>
      </c>
      <c r="AD8" s="108">
        <f t="shared" si="0"/>
        <v>68</v>
      </c>
      <c r="AE8" s="108">
        <f t="shared" si="0"/>
        <v>0</v>
      </c>
      <c r="AF8" s="108">
        <f t="shared" si="0"/>
        <v>0</v>
      </c>
      <c r="AG8" s="108">
        <f t="shared" si="0"/>
        <v>0</v>
      </c>
      <c r="AH8" s="108">
        <f t="shared" si="0"/>
        <v>0</v>
      </c>
      <c r="AI8" s="108">
        <f t="shared" si="0"/>
        <v>0</v>
      </c>
      <c r="AJ8" s="108">
        <f t="shared" si="0"/>
        <v>0</v>
      </c>
      <c r="AK8" s="108">
        <f t="shared" si="0"/>
        <v>0</v>
      </c>
      <c r="AL8" s="108">
        <f t="shared" si="0"/>
        <v>0</v>
      </c>
      <c r="AM8" s="109">
        <f t="shared" si="0"/>
        <v>2</v>
      </c>
      <c r="AN8" s="109">
        <f t="shared" si="0"/>
        <v>2</v>
      </c>
      <c r="AO8" s="109">
        <f t="shared" si="0"/>
        <v>4</v>
      </c>
      <c r="AP8" s="109">
        <f t="shared" si="0"/>
        <v>5</v>
      </c>
      <c r="AQ8" s="109">
        <f t="shared" si="0"/>
        <v>0</v>
      </c>
      <c r="AR8" s="109">
        <f t="shared" si="0"/>
        <v>0</v>
      </c>
      <c r="AS8" s="128">
        <f>SUM(AS9:AS12)</f>
        <v>6</v>
      </c>
      <c r="AT8" s="108">
        <f t="shared" ref="AT8:AV8" si="1">SUM(AT9:AT12)</f>
        <v>0</v>
      </c>
      <c r="AU8" s="108">
        <f t="shared" si="1"/>
        <v>0</v>
      </c>
      <c r="AV8" s="108">
        <f t="shared" si="1"/>
        <v>0</v>
      </c>
      <c r="AX8" s="83"/>
    </row>
    <row r="9" spans="1:50" s="9" customFormat="1" ht="36" customHeight="1" x14ac:dyDescent="0.2">
      <c r="A9" s="14" t="s">
        <v>10</v>
      </c>
      <c r="B9" s="15" t="s">
        <v>99</v>
      </c>
      <c r="C9" s="16" t="s">
        <v>233</v>
      </c>
      <c r="D9" s="60">
        <f>SUM(E9,N9)</f>
        <v>300</v>
      </c>
      <c r="E9" s="60">
        <f>SUM(F9:G9,M9)</f>
        <v>142</v>
      </c>
      <c r="F9" s="31">
        <f t="shared" ref="F9:F12" si="2">SUM(O9,S9,W9,AA9,AE9,AI9)</f>
        <v>0</v>
      </c>
      <c r="G9" s="47">
        <f>SUM(P9,T9,X9,AB9,AF9,AJ9)</f>
        <v>102</v>
      </c>
      <c r="H9" s="17"/>
      <c r="I9" s="17"/>
      <c r="J9" s="17">
        <v>102</v>
      </c>
      <c r="K9" s="17"/>
      <c r="L9" s="17"/>
      <c r="M9" s="31">
        <f t="shared" ref="M9:N11" si="3">SUM(Q9,U9,Y9,AC9,AG9,AK9)</f>
        <v>40</v>
      </c>
      <c r="N9" s="60">
        <f t="shared" si="3"/>
        <v>158</v>
      </c>
      <c r="O9" s="18"/>
      <c r="P9" s="18">
        <v>17</v>
      </c>
      <c r="Q9" s="18">
        <v>5</v>
      </c>
      <c r="R9" s="18">
        <v>28</v>
      </c>
      <c r="S9" s="18"/>
      <c r="T9" s="18">
        <v>17</v>
      </c>
      <c r="U9" s="18">
        <v>5</v>
      </c>
      <c r="V9" s="18">
        <v>28</v>
      </c>
      <c r="W9" s="18"/>
      <c r="X9" s="18">
        <v>34</v>
      </c>
      <c r="Y9" s="18">
        <v>15</v>
      </c>
      <c r="Z9" s="18">
        <v>51</v>
      </c>
      <c r="AA9" s="18"/>
      <c r="AB9" s="18">
        <v>34</v>
      </c>
      <c r="AC9" s="18">
        <v>15</v>
      </c>
      <c r="AD9" s="18">
        <v>51</v>
      </c>
      <c r="AE9" s="18"/>
      <c r="AF9" s="18"/>
      <c r="AG9" s="18"/>
      <c r="AH9" s="18"/>
      <c r="AI9" s="18"/>
      <c r="AJ9" s="18"/>
      <c r="AK9" s="18"/>
      <c r="AL9" s="18"/>
      <c r="AM9" s="35">
        <v>2</v>
      </c>
      <c r="AN9" s="35">
        <v>2</v>
      </c>
      <c r="AO9" s="35">
        <v>4</v>
      </c>
      <c r="AP9" s="35">
        <v>4</v>
      </c>
      <c r="AQ9" s="35"/>
      <c r="AR9" s="35"/>
      <c r="AS9" s="129">
        <f>E9/25</f>
        <v>5.68</v>
      </c>
      <c r="AT9" s="94"/>
      <c r="AU9" s="94"/>
      <c r="AV9" s="94"/>
      <c r="AX9" s="30"/>
    </row>
    <row r="10" spans="1:50" s="9" customFormat="1" ht="36" customHeight="1" x14ac:dyDescent="0.2">
      <c r="A10" s="14" t="s">
        <v>9</v>
      </c>
      <c r="B10" s="15" t="s">
        <v>50</v>
      </c>
      <c r="C10" s="16" t="s">
        <v>53</v>
      </c>
      <c r="D10" s="100">
        <f>SUM(E10,N10)</f>
        <v>25</v>
      </c>
      <c r="E10" s="60">
        <f>SUM(F10:G10,M10)</f>
        <v>8</v>
      </c>
      <c r="F10" s="31">
        <f t="shared" si="2"/>
        <v>0</v>
      </c>
      <c r="G10" s="47">
        <f>SUM(P10,T10,X10,AB10,AF10,AJ10)</f>
        <v>8</v>
      </c>
      <c r="H10" s="17"/>
      <c r="I10" s="17"/>
      <c r="J10" s="17">
        <v>8</v>
      </c>
      <c r="K10" s="17"/>
      <c r="L10" s="17"/>
      <c r="M10" s="31">
        <f t="shared" si="3"/>
        <v>0</v>
      </c>
      <c r="N10" s="60">
        <f t="shared" si="3"/>
        <v>17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8</v>
      </c>
      <c r="AC10" s="18">
        <v>0</v>
      </c>
      <c r="AD10" s="18">
        <v>17</v>
      </c>
      <c r="AE10" s="18"/>
      <c r="AF10" s="18"/>
      <c r="AG10" s="18"/>
      <c r="AH10" s="18"/>
      <c r="AI10" s="18"/>
      <c r="AJ10" s="18"/>
      <c r="AK10" s="18"/>
      <c r="AL10" s="18"/>
      <c r="AM10" s="35"/>
      <c r="AN10" s="35"/>
      <c r="AO10" s="35"/>
      <c r="AP10" s="35">
        <v>1</v>
      </c>
      <c r="AQ10" s="35"/>
      <c r="AR10" s="35"/>
      <c r="AS10" s="130">
        <f>E10/25</f>
        <v>0.32</v>
      </c>
      <c r="AT10" s="94"/>
      <c r="AU10" s="94"/>
      <c r="AV10" s="94"/>
      <c r="AX10" s="30"/>
    </row>
    <row r="11" spans="1:50" s="9" customFormat="1" ht="36" customHeight="1" x14ac:dyDescent="0.2">
      <c r="A11" s="14" t="s">
        <v>8</v>
      </c>
      <c r="B11" s="15" t="s">
        <v>69</v>
      </c>
      <c r="C11" s="16" t="s">
        <v>213</v>
      </c>
      <c r="D11" s="60">
        <f>SUM(E11,N11)</f>
        <v>10</v>
      </c>
      <c r="E11" s="60">
        <f>SUM(F11:G11,M11)</f>
        <v>10</v>
      </c>
      <c r="F11" s="31">
        <f t="shared" si="2"/>
        <v>3</v>
      </c>
      <c r="G11" s="47">
        <f>SUM(P11,T11,X11,AB11,AF11,AJ11)</f>
        <v>7</v>
      </c>
      <c r="H11" s="17"/>
      <c r="I11" s="17">
        <v>7</v>
      </c>
      <c r="J11" s="17"/>
      <c r="K11" s="17"/>
      <c r="L11" s="17"/>
      <c r="M11" s="31">
        <f t="shared" si="3"/>
        <v>0</v>
      </c>
      <c r="N11" s="60">
        <f t="shared" si="3"/>
        <v>0</v>
      </c>
      <c r="O11" s="18">
        <v>3</v>
      </c>
      <c r="P11" s="18">
        <v>7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5"/>
      <c r="AN11" s="35"/>
      <c r="AO11" s="35"/>
      <c r="AP11" s="35"/>
      <c r="AQ11" s="35"/>
      <c r="AR11" s="35"/>
      <c r="AS11" s="130">
        <v>0</v>
      </c>
      <c r="AT11" s="94"/>
      <c r="AU11" s="94"/>
      <c r="AV11" s="94"/>
      <c r="AX11" s="30"/>
    </row>
    <row r="12" spans="1:50" s="9" customFormat="1" ht="36" customHeight="1" thickBot="1" x14ac:dyDescent="0.25">
      <c r="A12" s="43" t="s">
        <v>7</v>
      </c>
      <c r="B12" s="44" t="s">
        <v>80</v>
      </c>
      <c r="C12" s="45" t="s">
        <v>213</v>
      </c>
      <c r="D12" s="60">
        <f>SUM(E12,N12)</f>
        <v>10</v>
      </c>
      <c r="E12" s="60">
        <f>SUM(F12:G12,M12)</f>
        <v>10</v>
      </c>
      <c r="F12" s="31">
        <f t="shared" si="2"/>
        <v>10</v>
      </c>
      <c r="G12" s="47">
        <f>SUM(P12,T12,X12,AB12,AF12,AJ12)</f>
        <v>0</v>
      </c>
      <c r="H12" s="48"/>
      <c r="I12" s="48"/>
      <c r="J12" s="48"/>
      <c r="K12" s="48"/>
      <c r="L12" s="48"/>
      <c r="M12" s="47">
        <f>SUM(Q12,U12,Y12,AC12,AG12,AK12)</f>
        <v>0</v>
      </c>
      <c r="N12" s="46">
        <f>SUM(R12,V12,Z12,AD12,AH12,AL12)</f>
        <v>0</v>
      </c>
      <c r="O12" s="49">
        <v>10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0"/>
      <c r="AN12" s="50"/>
      <c r="AO12" s="50"/>
      <c r="AP12" s="50"/>
      <c r="AQ12" s="50"/>
      <c r="AR12" s="50"/>
      <c r="AS12" s="130">
        <v>0</v>
      </c>
      <c r="AT12" s="94"/>
      <c r="AU12" s="95"/>
      <c r="AV12" s="95"/>
      <c r="AX12" s="30"/>
    </row>
    <row r="13" spans="1:50" s="93" customFormat="1" ht="60" customHeight="1" thickBot="1" x14ac:dyDescent="0.25">
      <c r="A13" s="110" t="s">
        <v>17</v>
      </c>
      <c r="B13" s="111" t="s">
        <v>88</v>
      </c>
      <c r="C13" s="110"/>
      <c r="D13" s="108">
        <f t="shared" ref="D13:AV13" si="4">SUM(D14:D27)</f>
        <v>989</v>
      </c>
      <c r="E13" s="108">
        <f>SUM(E14:E27)</f>
        <v>422</v>
      </c>
      <c r="F13" s="108">
        <f t="shared" si="4"/>
        <v>70</v>
      </c>
      <c r="G13" s="108">
        <f t="shared" si="4"/>
        <v>221</v>
      </c>
      <c r="H13" s="108">
        <f t="shared" si="4"/>
        <v>162</v>
      </c>
      <c r="I13" s="108">
        <f t="shared" si="4"/>
        <v>0</v>
      </c>
      <c r="J13" s="108">
        <f t="shared" si="4"/>
        <v>59</v>
      </c>
      <c r="K13" s="108">
        <f t="shared" si="4"/>
        <v>0</v>
      </c>
      <c r="L13" s="108">
        <f t="shared" si="4"/>
        <v>0</v>
      </c>
      <c r="M13" s="108">
        <f t="shared" si="4"/>
        <v>131</v>
      </c>
      <c r="N13" s="108">
        <f t="shared" si="4"/>
        <v>567</v>
      </c>
      <c r="O13" s="108">
        <f t="shared" si="4"/>
        <v>32</v>
      </c>
      <c r="P13" s="108">
        <f t="shared" si="4"/>
        <v>82</v>
      </c>
      <c r="Q13" s="108">
        <f t="shared" si="4"/>
        <v>45</v>
      </c>
      <c r="R13" s="108">
        <f t="shared" si="4"/>
        <v>207</v>
      </c>
      <c r="S13" s="108">
        <f t="shared" si="4"/>
        <v>0</v>
      </c>
      <c r="T13" s="108">
        <f t="shared" si="4"/>
        <v>0</v>
      </c>
      <c r="U13" s="108">
        <f t="shared" si="4"/>
        <v>0</v>
      </c>
      <c r="V13" s="108">
        <f t="shared" si="4"/>
        <v>0</v>
      </c>
      <c r="W13" s="108">
        <f t="shared" si="4"/>
        <v>8</v>
      </c>
      <c r="X13" s="108">
        <f t="shared" si="4"/>
        <v>26</v>
      </c>
      <c r="Y13" s="108">
        <f t="shared" si="4"/>
        <v>16</v>
      </c>
      <c r="Z13" s="108">
        <f t="shared" si="4"/>
        <v>75</v>
      </c>
      <c r="AA13" s="108">
        <f t="shared" si="4"/>
        <v>16</v>
      </c>
      <c r="AB13" s="108">
        <f t="shared" si="4"/>
        <v>44</v>
      </c>
      <c r="AC13" s="108">
        <f t="shared" si="4"/>
        <v>30</v>
      </c>
      <c r="AD13" s="108">
        <f t="shared" si="4"/>
        <v>83</v>
      </c>
      <c r="AE13" s="108">
        <f t="shared" si="4"/>
        <v>14</v>
      </c>
      <c r="AF13" s="108">
        <f t="shared" si="4"/>
        <v>51</v>
      </c>
      <c r="AG13" s="108">
        <f t="shared" si="4"/>
        <v>30</v>
      </c>
      <c r="AH13" s="108">
        <f t="shared" si="4"/>
        <v>155</v>
      </c>
      <c r="AI13" s="108">
        <f t="shared" si="4"/>
        <v>0</v>
      </c>
      <c r="AJ13" s="108">
        <f t="shared" si="4"/>
        <v>18</v>
      </c>
      <c r="AK13" s="108">
        <f t="shared" si="4"/>
        <v>10</v>
      </c>
      <c r="AL13" s="108">
        <f t="shared" si="4"/>
        <v>47</v>
      </c>
      <c r="AM13" s="108">
        <f t="shared" si="4"/>
        <v>15</v>
      </c>
      <c r="AN13" s="108">
        <f t="shared" si="4"/>
        <v>0</v>
      </c>
      <c r="AO13" s="108">
        <f t="shared" si="4"/>
        <v>5</v>
      </c>
      <c r="AP13" s="108">
        <f t="shared" si="4"/>
        <v>7</v>
      </c>
      <c r="AQ13" s="108">
        <f t="shared" si="4"/>
        <v>10</v>
      </c>
      <c r="AR13" s="108">
        <f t="shared" si="4"/>
        <v>3</v>
      </c>
      <c r="AS13" s="128">
        <f t="shared" si="4"/>
        <v>16.88</v>
      </c>
      <c r="AT13" s="108">
        <f t="shared" si="4"/>
        <v>19</v>
      </c>
      <c r="AU13" s="108">
        <f t="shared" si="4"/>
        <v>8</v>
      </c>
      <c r="AV13" s="108">
        <f t="shared" si="4"/>
        <v>9</v>
      </c>
      <c r="AX13" s="83"/>
    </row>
    <row r="14" spans="1:50" s="9" customFormat="1" ht="36" customHeight="1" x14ac:dyDescent="0.2">
      <c r="A14" s="67" t="s">
        <v>10</v>
      </c>
      <c r="B14" s="58" t="s">
        <v>102</v>
      </c>
      <c r="C14" s="16" t="s">
        <v>58</v>
      </c>
      <c r="D14" s="60">
        <f t="shared" ref="D14:D27" si="5">SUM(E14,N14)</f>
        <v>25</v>
      </c>
      <c r="E14" s="60">
        <f t="shared" ref="E14:E27" si="6">SUM(F14:G14,M14)</f>
        <v>14</v>
      </c>
      <c r="F14" s="31">
        <f t="shared" ref="F14:G29" si="7">SUM(O14,S14,W14,AA14,AE14,AI14)</f>
        <v>0</v>
      </c>
      <c r="G14" s="47">
        <f t="shared" si="7"/>
        <v>8</v>
      </c>
      <c r="H14" s="17">
        <v>8</v>
      </c>
      <c r="I14" s="17"/>
      <c r="J14" s="17"/>
      <c r="K14" s="17"/>
      <c r="L14" s="17"/>
      <c r="M14" s="47">
        <f t="shared" ref="M14:N16" si="8">SUM(Q14,U14,Y14,AC14,AG14,AK14)</f>
        <v>6</v>
      </c>
      <c r="N14" s="46">
        <f t="shared" si="8"/>
        <v>11</v>
      </c>
      <c r="O14" s="18"/>
      <c r="P14" s="18"/>
      <c r="Q14" s="18"/>
      <c r="R14" s="18"/>
      <c r="S14" s="18"/>
      <c r="T14" s="18"/>
      <c r="U14" s="18"/>
      <c r="V14" s="18"/>
      <c r="W14" s="18"/>
      <c r="X14" s="18">
        <v>8</v>
      </c>
      <c r="Y14" s="18">
        <v>6</v>
      </c>
      <c r="Z14" s="18">
        <v>11</v>
      </c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35"/>
      <c r="AN14" s="35"/>
      <c r="AO14" s="35">
        <v>1</v>
      </c>
      <c r="AP14" s="35"/>
      <c r="AQ14" s="35"/>
      <c r="AR14" s="35"/>
      <c r="AS14" s="130">
        <f t="shared" ref="AS14:AS27" si="9">E14/25</f>
        <v>0.56000000000000005</v>
      </c>
      <c r="AT14" s="95"/>
      <c r="AU14" s="95">
        <f>SUM(AM14:AR14)</f>
        <v>1</v>
      </c>
      <c r="AV14" s="94"/>
      <c r="AX14" s="30"/>
    </row>
    <row r="15" spans="1:50" s="9" customFormat="1" ht="36" customHeight="1" x14ac:dyDescent="0.2">
      <c r="A15" s="68" t="s">
        <v>9</v>
      </c>
      <c r="B15" s="59" t="s">
        <v>75</v>
      </c>
      <c r="C15" s="45" t="s">
        <v>51</v>
      </c>
      <c r="D15" s="46">
        <f t="shared" si="5"/>
        <v>25</v>
      </c>
      <c r="E15" s="46">
        <f t="shared" si="6"/>
        <v>14</v>
      </c>
      <c r="F15" s="31">
        <f t="shared" si="7"/>
        <v>8</v>
      </c>
      <c r="G15" s="47">
        <f t="shared" si="7"/>
        <v>0</v>
      </c>
      <c r="H15" s="48"/>
      <c r="I15" s="48"/>
      <c r="J15" s="48"/>
      <c r="K15" s="48"/>
      <c r="L15" s="48"/>
      <c r="M15" s="47">
        <f t="shared" si="8"/>
        <v>6</v>
      </c>
      <c r="N15" s="46">
        <f t="shared" si="8"/>
        <v>11</v>
      </c>
      <c r="O15" s="49">
        <v>8</v>
      </c>
      <c r="P15" s="49"/>
      <c r="Q15" s="49">
        <v>6</v>
      </c>
      <c r="R15" s="49">
        <v>11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>
        <v>1</v>
      </c>
      <c r="AN15" s="50"/>
      <c r="AO15" s="50"/>
      <c r="AP15" s="50"/>
      <c r="AQ15" s="50"/>
      <c r="AR15" s="50"/>
      <c r="AS15" s="130">
        <f t="shared" si="9"/>
        <v>0.56000000000000005</v>
      </c>
      <c r="AT15" s="95"/>
      <c r="AU15" s="95"/>
      <c r="AV15" s="95"/>
      <c r="AX15" s="30"/>
    </row>
    <row r="16" spans="1:50" s="9" customFormat="1" ht="36" customHeight="1" x14ac:dyDescent="0.2">
      <c r="A16" s="67" t="s">
        <v>8</v>
      </c>
      <c r="B16" s="59" t="s">
        <v>101</v>
      </c>
      <c r="C16" s="16" t="s">
        <v>226</v>
      </c>
      <c r="D16" s="60">
        <f t="shared" si="5"/>
        <v>150</v>
      </c>
      <c r="E16" s="60">
        <f t="shared" si="6"/>
        <v>56</v>
      </c>
      <c r="F16" s="31">
        <f t="shared" si="7"/>
        <v>0</v>
      </c>
      <c r="G16" s="47">
        <f t="shared" si="7"/>
        <v>36</v>
      </c>
      <c r="H16" s="17"/>
      <c r="I16" s="17"/>
      <c r="J16" s="17">
        <v>36</v>
      </c>
      <c r="K16" s="17"/>
      <c r="L16" s="17"/>
      <c r="M16" s="47">
        <f t="shared" si="8"/>
        <v>20</v>
      </c>
      <c r="N16" s="46">
        <f t="shared" si="8"/>
        <v>94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>
        <v>18</v>
      </c>
      <c r="AG16" s="18">
        <v>10</v>
      </c>
      <c r="AH16" s="18">
        <v>47</v>
      </c>
      <c r="AI16" s="18"/>
      <c r="AJ16" s="18">
        <v>18</v>
      </c>
      <c r="AK16" s="18">
        <v>10</v>
      </c>
      <c r="AL16" s="18">
        <v>47</v>
      </c>
      <c r="AM16" s="35"/>
      <c r="AN16" s="35"/>
      <c r="AO16" s="35"/>
      <c r="AP16" s="35"/>
      <c r="AQ16" s="35">
        <v>3</v>
      </c>
      <c r="AR16" s="35">
        <v>3</v>
      </c>
      <c r="AS16" s="129">
        <f t="shared" si="9"/>
        <v>2.2400000000000002</v>
      </c>
      <c r="AT16" s="94"/>
      <c r="AU16" s="94"/>
      <c r="AV16" s="94"/>
      <c r="AX16" s="30"/>
    </row>
    <row r="17" spans="1:50" s="82" customFormat="1" ht="36" customHeight="1" x14ac:dyDescent="0.2">
      <c r="A17" s="68" t="s">
        <v>7</v>
      </c>
      <c r="B17" s="58" t="s">
        <v>92</v>
      </c>
      <c r="C17" s="80" t="s">
        <v>51</v>
      </c>
      <c r="D17" s="100">
        <f t="shared" si="5"/>
        <v>75</v>
      </c>
      <c r="E17" s="100">
        <f t="shared" si="6"/>
        <v>23</v>
      </c>
      <c r="F17" s="31">
        <f t="shared" si="7"/>
        <v>0</v>
      </c>
      <c r="G17" s="102">
        <f t="shared" si="7"/>
        <v>15</v>
      </c>
      <c r="H17" s="81">
        <v>15</v>
      </c>
      <c r="I17" s="81"/>
      <c r="J17" s="81"/>
      <c r="K17" s="81"/>
      <c r="L17" s="81"/>
      <c r="M17" s="116">
        <f t="shared" ref="M17:M62" si="10">SUM(Q17,U17,Y17,AC17,AG17,AK17)</f>
        <v>8</v>
      </c>
      <c r="N17" s="101">
        <f>SUM(R17,V17,Z17,AD17,AH17,AL17)</f>
        <v>52</v>
      </c>
      <c r="O17" s="40"/>
      <c r="P17" s="40">
        <v>15</v>
      </c>
      <c r="Q17" s="40">
        <v>8</v>
      </c>
      <c r="R17" s="40">
        <v>52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196">
        <v>3</v>
      </c>
      <c r="AN17" s="196"/>
      <c r="AO17" s="196"/>
      <c r="AP17" s="196"/>
      <c r="AQ17" s="196"/>
      <c r="AR17" s="196"/>
      <c r="AS17" s="129">
        <f t="shared" si="9"/>
        <v>0.92</v>
      </c>
      <c r="AT17" s="94"/>
      <c r="AU17" s="94"/>
      <c r="AV17" s="94">
        <f>SUM(AM17:AR17)</f>
        <v>3</v>
      </c>
      <c r="AX17" s="83"/>
    </row>
    <row r="18" spans="1:50" s="82" customFormat="1" ht="36" customHeight="1" x14ac:dyDescent="0.2">
      <c r="A18" s="67" t="s">
        <v>6</v>
      </c>
      <c r="B18" s="58" t="s">
        <v>59</v>
      </c>
      <c r="C18" s="80" t="s">
        <v>67</v>
      </c>
      <c r="D18" s="100">
        <f t="shared" si="5"/>
        <v>75</v>
      </c>
      <c r="E18" s="100">
        <f t="shared" si="6"/>
        <v>33</v>
      </c>
      <c r="F18" s="31">
        <f t="shared" si="7"/>
        <v>8</v>
      </c>
      <c r="G18" s="102">
        <f t="shared" si="7"/>
        <v>15</v>
      </c>
      <c r="H18" s="81"/>
      <c r="I18" s="81"/>
      <c r="J18" s="81">
        <v>15</v>
      </c>
      <c r="K18" s="81"/>
      <c r="L18" s="81"/>
      <c r="M18" s="116">
        <f t="shared" si="10"/>
        <v>10</v>
      </c>
      <c r="N18" s="101">
        <f>SUM(R18,V18,Z18,AD18,AH18,AL18)</f>
        <v>42</v>
      </c>
      <c r="O18" s="40">
        <v>8</v>
      </c>
      <c r="P18" s="40">
        <v>15</v>
      </c>
      <c r="Q18" s="40">
        <v>10</v>
      </c>
      <c r="R18" s="40">
        <v>42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196">
        <v>3</v>
      </c>
      <c r="AN18" s="196"/>
      <c r="AO18" s="196"/>
      <c r="AP18" s="196"/>
      <c r="AQ18" s="196"/>
      <c r="AR18" s="196"/>
      <c r="AS18" s="129">
        <f t="shared" si="9"/>
        <v>1.32</v>
      </c>
      <c r="AT18" s="94"/>
      <c r="AU18" s="94"/>
      <c r="AV18" s="94"/>
      <c r="AX18" s="83"/>
    </row>
    <row r="19" spans="1:50" s="9" customFormat="1" ht="36" customHeight="1" x14ac:dyDescent="0.2">
      <c r="A19" s="68" t="s">
        <v>5</v>
      </c>
      <c r="B19" s="58" t="s">
        <v>100</v>
      </c>
      <c r="C19" s="16" t="s">
        <v>66</v>
      </c>
      <c r="D19" s="60">
        <f t="shared" si="5"/>
        <v>100</v>
      </c>
      <c r="E19" s="60">
        <f t="shared" si="6"/>
        <v>33</v>
      </c>
      <c r="F19" s="31">
        <f t="shared" si="7"/>
        <v>8</v>
      </c>
      <c r="G19" s="47">
        <f t="shared" si="7"/>
        <v>15</v>
      </c>
      <c r="H19" s="17">
        <v>15</v>
      </c>
      <c r="I19" s="17"/>
      <c r="J19" s="17"/>
      <c r="K19" s="17"/>
      <c r="L19" s="17"/>
      <c r="M19" s="31">
        <f t="shared" si="10"/>
        <v>10</v>
      </c>
      <c r="N19" s="46">
        <f>SUM(R19,V19,Z19,AD19,AH19,AL19)</f>
        <v>67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>
        <v>8</v>
      </c>
      <c r="AF19" s="18">
        <v>15</v>
      </c>
      <c r="AG19" s="18">
        <v>10</v>
      </c>
      <c r="AH19" s="18">
        <v>67</v>
      </c>
      <c r="AI19" s="18"/>
      <c r="AJ19" s="18"/>
      <c r="AK19" s="18"/>
      <c r="AL19" s="18"/>
      <c r="AM19" s="35"/>
      <c r="AN19" s="35"/>
      <c r="AO19" s="35"/>
      <c r="AP19" s="35"/>
      <c r="AQ19" s="35">
        <v>4</v>
      </c>
      <c r="AR19" s="35"/>
      <c r="AS19" s="129">
        <f t="shared" si="9"/>
        <v>1.32</v>
      </c>
      <c r="AT19" s="94"/>
      <c r="AU19" s="94"/>
      <c r="AV19" s="94">
        <f>SUM(AM19:AR19)</f>
        <v>4</v>
      </c>
      <c r="AX19" s="30"/>
    </row>
    <row r="20" spans="1:50" s="9" customFormat="1" ht="36" customHeight="1" x14ac:dyDescent="0.2">
      <c r="A20" s="67" t="s">
        <v>19</v>
      </c>
      <c r="B20" s="58" t="s">
        <v>60</v>
      </c>
      <c r="C20" s="16" t="s">
        <v>53</v>
      </c>
      <c r="D20" s="60">
        <f t="shared" si="5"/>
        <v>50</v>
      </c>
      <c r="E20" s="60">
        <f t="shared" si="6"/>
        <v>26</v>
      </c>
      <c r="F20" s="31">
        <f t="shared" si="7"/>
        <v>8</v>
      </c>
      <c r="G20" s="47">
        <f t="shared" si="7"/>
        <v>8</v>
      </c>
      <c r="H20" s="17"/>
      <c r="I20" s="17"/>
      <c r="J20" s="17">
        <v>8</v>
      </c>
      <c r="K20" s="17"/>
      <c r="L20" s="17"/>
      <c r="M20" s="31">
        <f t="shared" si="10"/>
        <v>10</v>
      </c>
      <c r="N20" s="46">
        <f>SUM(R20,V20,Z20,AD20,AH20,AL20)</f>
        <v>24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8</v>
      </c>
      <c r="AB20" s="18">
        <v>8</v>
      </c>
      <c r="AC20" s="18">
        <v>10</v>
      </c>
      <c r="AD20" s="18">
        <v>24</v>
      </c>
      <c r="AE20" s="18"/>
      <c r="AF20" s="18"/>
      <c r="AG20" s="18"/>
      <c r="AH20" s="18"/>
      <c r="AI20" s="18"/>
      <c r="AJ20" s="18"/>
      <c r="AK20" s="18"/>
      <c r="AL20" s="18"/>
      <c r="AM20" s="35"/>
      <c r="AN20" s="35"/>
      <c r="AO20" s="35"/>
      <c r="AP20" s="35">
        <v>2</v>
      </c>
      <c r="AQ20" s="35"/>
      <c r="AR20" s="35"/>
      <c r="AS20" s="129">
        <f t="shared" si="9"/>
        <v>1.04</v>
      </c>
      <c r="AT20" s="94">
        <v>2</v>
      </c>
      <c r="AU20" s="94"/>
      <c r="AV20" s="94"/>
      <c r="AX20" s="30"/>
    </row>
    <row r="21" spans="1:50" s="9" customFormat="1" ht="36" customHeight="1" x14ac:dyDescent="0.2">
      <c r="A21" s="68" t="s">
        <v>20</v>
      </c>
      <c r="B21" s="58" t="s">
        <v>61</v>
      </c>
      <c r="C21" s="16" t="s">
        <v>53</v>
      </c>
      <c r="D21" s="60">
        <f t="shared" si="5"/>
        <v>73</v>
      </c>
      <c r="E21" s="60">
        <f t="shared" si="6"/>
        <v>36</v>
      </c>
      <c r="F21" s="31">
        <f t="shared" si="7"/>
        <v>8</v>
      </c>
      <c r="G21" s="47">
        <f t="shared" si="7"/>
        <v>18</v>
      </c>
      <c r="H21" s="17">
        <v>18</v>
      </c>
      <c r="I21" s="17"/>
      <c r="J21" s="17"/>
      <c r="K21" s="17"/>
      <c r="L21" s="17"/>
      <c r="M21" s="31">
        <f t="shared" si="10"/>
        <v>10</v>
      </c>
      <c r="N21" s="46">
        <f t="shared" ref="N21:N62" si="11">SUM(R21,V21,Z21,AD21,AH21,AL21)</f>
        <v>37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8</v>
      </c>
      <c r="AB21" s="18">
        <v>18</v>
      </c>
      <c r="AC21" s="18">
        <v>10</v>
      </c>
      <c r="AD21" s="18">
        <v>37</v>
      </c>
      <c r="AE21" s="18"/>
      <c r="AF21" s="18"/>
      <c r="AG21" s="18"/>
      <c r="AH21" s="18"/>
      <c r="AI21" s="18"/>
      <c r="AJ21" s="18"/>
      <c r="AK21" s="18"/>
      <c r="AL21" s="18"/>
      <c r="AM21" s="35"/>
      <c r="AN21" s="35"/>
      <c r="AO21" s="35"/>
      <c r="AP21" s="35">
        <v>3</v>
      </c>
      <c r="AQ21" s="35"/>
      <c r="AR21" s="35"/>
      <c r="AS21" s="129">
        <f t="shared" si="9"/>
        <v>1.44</v>
      </c>
      <c r="AT21" s="94">
        <v>3</v>
      </c>
      <c r="AU21" s="94"/>
      <c r="AV21" s="94"/>
      <c r="AX21" s="30"/>
    </row>
    <row r="22" spans="1:50" s="9" customFormat="1" ht="36" customHeight="1" x14ac:dyDescent="0.2">
      <c r="A22" s="67" t="s">
        <v>21</v>
      </c>
      <c r="B22" s="58" t="s">
        <v>63</v>
      </c>
      <c r="C22" s="16" t="s">
        <v>56</v>
      </c>
      <c r="D22" s="60">
        <f t="shared" si="5"/>
        <v>100</v>
      </c>
      <c r="E22" s="60">
        <f t="shared" si="6"/>
        <v>36</v>
      </c>
      <c r="F22" s="31">
        <f t="shared" si="7"/>
        <v>8</v>
      </c>
      <c r="G22" s="47">
        <f t="shared" si="7"/>
        <v>18</v>
      </c>
      <c r="H22" s="17">
        <v>18</v>
      </c>
      <c r="I22" s="17"/>
      <c r="J22" s="17"/>
      <c r="K22" s="17"/>
      <c r="L22" s="17"/>
      <c r="M22" s="31">
        <f t="shared" si="10"/>
        <v>10</v>
      </c>
      <c r="N22" s="46">
        <f t="shared" si="11"/>
        <v>64</v>
      </c>
      <c r="O22" s="18"/>
      <c r="P22" s="18"/>
      <c r="Q22" s="18"/>
      <c r="R22" s="18"/>
      <c r="S22" s="18"/>
      <c r="T22" s="18"/>
      <c r="U22" s="18"/>
      <c r="V22" s="18"/>
      <c r="W22" s="18">
        <v>8</v>
      </c>
      <c r="X22" s="18">
        <v>18</v>
      </c>
      <c r="Y22" s="18">
        <v>10</v>
      </c>
      <c r="Z22" s="18">
        <v>64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35"/>
      <c r="AN22" s="35"/>
      <c r="AO22" s="35">
        <v>4</v>
      </c>
      <c r="AP22" s="35"/>
      <c r="AQ22" s="35"/>
      <c r="AR22" s="35"/>
      <c r="AS22" s="129">
        <f t="shared" si="9"/>
        <v>1.44</v>
      </c>
      <c r="AT22" s="94">
        <v>4</v>
      </c>
      <c r="AU22" s="94"/>
      <c r="AV22" s="94"/>
      <c r="AX22" s="30"/>
    </row>
    <row r="23" spans="1:50" s="9" customFormat="1" ht="36" customHeight="1" x14ac:dyDescent="0.2">
      <c r="A23" s="74" t="s">
        <v>22</v>
      </c>
      <c r="B23" s="75" t="s">
        <v>68</v>
      </c>
      <c r="C23" s="62" t="s">
        <v>66</v>
      </c>
      <c r="D23" s="61">
        <f t="shared" si="5"/>
        <v>75</v>
      </c>
      <c r="E23" s="61">
        <f t="shared" si="6"/>
        <v>34</v>
      </c>
      <c r="F23" s="31">
        <f t="shared" si="7"/>
        <v>6</v>
      </c>
      <c r="G23" s="79">
        <f t="shared" si="7"/>
        <v>18</v>
      </c>
      <c r="H23" s="64">
        <v>18</v>
      </c>
      <c r="I23" s="64"/>
      <c r="J23" s="64"/>
      <c r="K23" s="64"/>
      <c r="L23" s="64"/>
      <c r="M23" s="63">
        <f t="shared" si="10"/>
        <v>10</v>
      </c>
      <c r="N23" s="78">
        <f t="shared" si="11"/>
        <v>41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>
        <v>6</v>
      </c>
      <c r="AF23" s="65">
        <v>18</v>
      </c>
      <c r="AG23" s="65">
        <v>10</v>
      </c>
      <c r="AH23" s="65">
        <v>41</v>
      </c>
      <c r="AI23" s="65"/>
      <c r="AJ23" s="65"/>
      <c r="AK23" s="65"/>
      <c r="AL23" s="65"/>
      <c r="AM23" s="140"/>
      <c r="AN23" s="140"/>
      <c r="AO23" s="140"/>
      <c r="AP23" s="140"/>
      <c r="AQ23" s="140">
        <v>3</v>
      </c>
      <c r="AR23" s="140"/>
      <c r="AS23" s="131">
        <f t="shared" si="9"/>
        <v>1.36</v>
      </c>
      <c r="AT23" s="96">
        <v>3</v>
      </c>
      <c r="AU23" s="96"/>
      <c r="AV23" s="96"/>
      <c r="AX23" s="30"/>
    </row>
    <row r="24" spans="1:50" s="147" customFormat="1" ht="36" customHeight="1" x14ac:dyDescent="0.2">
      <c r="A24" s="141" t="s">
        <v>23</v>
      </c>
      <c r="B24" s="72" t="s">
        <v>93</v>
      </c>
      <c r="C24" s="20" t="s">
        <v>53</v>
      </c>
      <c r="D24" s="32">
        <f t="shared" si="5"/>
        <v>50</v>
      </c>
      <c r="E24" s="32">
        <f t="shared" si="6"/>
        <v>28</v>
      </c>
      <c r="F24" s="31">
        <f t="shared" si="7"/>
        <v>0</v>
      </c>
      <c r="G24" s="87">
        <f t="shared" si="7"/>
        <v>18</v>
      </c>
      <c r="H24" s="21">
        <v>18</v>
      </c>
      <c r="I24" s="21"/>
      <c r="J24" s="21"/>
      <c r="K24" s="21"/>
      <c r="L24" s="21"/>
      <c r="M24" s="85">
        <f t="shared" si="10"/>
        <v>10</v>
      </c>
      <c r="N24" s="86">
        <f t="shared" si="11"/>
        <v>22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>
        <v>18</v>
      </c>
      <c r="AC24" s="22">
        <v>10</v>
      </c>
      <c r="AD24" s="22">
        <v>22</v>
      </c>
      <c r="AE24" s="22"/>
      <c r="AF24" s="22"/>
      <c r="AG24" s="22"/>
      <c r="AH24" s="22"/>
      <c r="AI24" s="22"/>
      <c r="AJ24" s="22"/>
      <c r="AK24" s="22"/>
      <c r="AL24" s="22"/>
      <c r="AM24" s="142"/>
      <c r="AN24" s="142"/>
      <c r="AO24" s="142"/>
      <c r="AP24" s="142">
        <v>2</v>
      </c>
      <c r="AQ24" s="142"/>
      <c r="AR24" s="142"/>
      <c r="AS24" s="133">
        <f t="shared" si="9"/>
        <v>1.1200000000000001</v>
      </c>
      <c r="AT24" s="89">
        <v>2</v>
      </c>
      <c r="AU24" s="89"/>
      <c r="AV24" s="89">
        <f>SUM(AM24:AR24)</f>
        <v>2</v>
      </c>
      <c r="AX24" s="148"/>
    </row>
    <row r="25" spans="1:50" s="147" customFormat="1" ht="36" customHeight="1" x14ac:dyDescent="0.2">
      <c r="A25" s="141" t="s">
        <v>90</v>
      </c>
      <c r="B25" s="73" t="s">
        <v>64</v>
      </c>
      <c r="C25" s="55" t="s">
        <v>51</v>
      </c>
      <c r="D25" s="86">
        <f t="shared" si="5"/>
        <v>25</v>
      </c>
      <c r="E25" s="86">
        <f t="shared" si="6"/>
        <v>15</v>
      </c>
      <c r="F25" s="31">
        <f t="shared" si="7"/>
        <v>0</v>
      </c>
      <c r="G25" s="87">
        <f t="shared" si="7"/>
        <v>9</v>
      </c>
      <c r="H25" s="56">
        <v>9</v>
      </c>
      <c r="I25" s="56"/>
      <c r="J25" s="56"/>
      <c r="K25" s="56"/>
      <c r="L25" s="56"/>
      <c r="M25" s="85">
        <f t="shared" si="10"/>
        <v>6</v>
      </c>
      <c r="N25" s="86">
        <f t="shared" si="11"/>
        <v>10</v>
      </c>
      <c r="O25" s="57"/>
      <c r="P25" s="57">
        <v>9</v>
      </c>
      <c r="Q25" s="57">
        <v>6</v>
      </c>
      <c r="R25" s="57">
        <v>10</v>
      </c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107">
        <v>1</v>
      </c>
      <c r="AN25" s="107"/>
      <c r="AO25" s="107"/>
      <c r="AP25" s="107"/>
      <c r="AQ25" s="107"/>
      <c r="AR25" s="107"/>
      <c r="AS25" s="134">
        <f t="shared" si="9"/>
        <v>0.6</v>
      </c>
      <c r="AT25" s="97">
        <v>1</v>
      </c>
      <c r="AU25" s="97"/>
      <c r="AV25" s="97"/>
      <c r="AX25" s="148"/>
    </row>
    <row r="26" spans="1:50" s="147" customFormat="1" ht="36" customHeight="1" x14ac:dyDescent="0.2">
      <c r="A26" s="141" t="s">
        <v>65</v>
      </c>
      <c r="B26" s="73" t="s">
        <v>116</v>
      </c>
      <c r="C26" s="55" t="s">
        <v>67</v>
      </c>
      <c r="D26" s="86">
        <f t="shared" si="5"/>
        <v>91</v>
      </c>
      <c r="E26" s="86">
        <f t="shared" si="6"/>
        <v>38</v>
      </c>
      <c r="F26" s="31">
        <f t="shared" si="7"/>
        <v>8</v>
      </c>
      <c r="G26" s="87">
        <f t="shared" si="7"/>
        <v>25</v>
      </c>
      <c r="H26" s="56">
        <v>25</v>
      </c>
      <c r="I26" s="56"/>
      <c r="J26" s="56"/>
      <c r="K26" s="56"/>
      <c r="L26" s="56"/>
      <c r="M26" s="85">
        <f t="shared" si="10"/>
        <v>5</v>
      </c>
      <c r="N26" s="86">
        <f t="shared" si="11"/>
        <v>53</v>
      </c>
      <c r="O26" s="57">
        <v>8</v>
      </c>
      <c r="P26" s="57">
        <v>25</v>
      </c>
      <c r="Q26" s="57">
        <v>5</v>
      </c>
      <c r="R26" s="57">
        <v>53</v>
      </c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107">
        <v>4</v>
      </c>
      <c r="AN26" s="107"/>
      <c r="AO26" s="107"/>
      <c r="AP26" s="107"/>
      <c r="AQ26" s="107"/>
      <c r="AR26" s="107"/>
      <c r="AS26" s="134">
        <f t="shared" si="9"/>
        <v>1.52</v>
      </c>
      <c r="AT26" s="97">
        <v>4</v>
      </c>
      <c r="AU26" s="97">
        <f>SUM(AM26:AR26)</f>
        <v>4</v>
      </c>
      <c r="AV26" s="97"/>
      <c r="AX26" s="148"/>
    </row>
    <row r="27" spans="1:50" s="9" customFormat="1" ht="36" customHeight="1" x14ac:dyDescent="0.2">
      <c r="A27" s="141" t="s">
        <v>109</v>
      </c>
      <c r="B27" s="73" t="s">
        <v>70</v>
      </c>
      <c r="C27" s="55" t="s">
        <v>67</v>
      </c>
      <c r="D27" s="86">
        <f t="shared" si="5"/>
        <v>75</v>
      </c>
      <c r="E27" s="86">
        <f t="shared" si="6"/>
        <v>36</v>
      </c>
      <c r="F27" s="31">
        <f t="shared" si="7"/>
        <v>8</v>
      </c>
      <c r="G27" s="87">
        <f t="shared" si="7"/>
        <v>18</v>
      </c>
      <c r="H27" s="56">
        <v>18</v>
      </c>
      <c r="I27" s="56"/>
      <c r="J27" s="56"/>
      <c r="K27" s="56"/>
      <c r="L27" s="56"/>
      <c r="M27" s="85">
        <f t="shared" si="10"/>
        <v>10</v>
      </c>
      <c r="N27" s="86">
        <f t="shared" si="11"/>
        <v>39</v>
      </c>
      <c r="O27" s="57">
        <v>8</v>
      </c>
      <c r="P27" s="57">
        <v>18</v>
      </c>
      <c r="Q27" s="57">
        <v>10</v>
      </c>
      <c r="R27" s="57">
        <v>39</v>
      </c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107">
        <v>3</v>
      </c>
      <c r="AN27" s="107"/>
      <c r="AO27" s="107"/>
      <c r="AP27" s="107"/>
      <c r="AQ27" s="107"/>
      <c r="AR27" s="107"/>
      <c r="AS27" s="134">
        <f t="shared" si="9"/>
        <v>1.44</v>
      </c>
      <c r="AT27" s="97"/>
      <c r="AU27" s="97">
        <f>SUM(AM27:AR27)</f>
        <v>3</v>
      </c>
      <c r="AV27" s="97"/>
      <c r="AX27" s="30"/>
    </row>
    <row r="28" spans="1:50" s="98" customFormat="1" ht="75" customHeight="1" thickBot="1" x14ac:dyDescent="0.25">
      <c r="A28" s="149" t="s">
        <v>18</v>
      </c>
      <c r="B28" s="150" t="s">
        <v>104</v>
      </c>
      <c r="C28" s="149"/>
      <c r="D28" s="151">
        <f>SUM(D29:D35)</f>
        <v>713</v>
      </c>
      <c r="E28" s="151">
        <f t="shared" ref="E28:AV28" si="12">SUM(E29:E35)</f>
        <v>260</v>
      </c>
      <c r="F28" s="151">
        <f t="shared" si="12"/>
        <v>44</v>
      </c>
      <c r="G28" s="151">
        <f t="shared" si="12"/>
        <v>131</v>
      </c>
      <c r="H28" s="151">
        <f t="shared" si="12"/>
        <v>45</v>
      </c>
      <c r="I28" s="151">
        <f t="shared" si="12"/>
        <v>0</v>
      </c>
      <c r="J28" s="151">
        <f t="shared" si="12"/>
        <v>50</v>
      </c>
      <c r="K28" s="151">
        <f t="shared" si="12"/>
        <v>36</v>
      </c>
      <c r="L28" s="151">
        <f t="shared" si="12"/>
        <v>0</v>
      </c>
      <c r="M28" s="151">
        <f t="shared" si="12"/>
        <v>85</v>
      </c>
      <c r="N28" s="151">
        <f t="shared" si="12"/>
        <v>453</v>
      </c>
      <c r="O28" s="151">
        <f t="shared" si="12"/>
        <v>9</v>
      </c>
      <c r="P28" s="151">
        <f t="shared" si="12"/>
        <v>9</v>
      </c>
      <c r="Q28" s="151">
        <f t="shared" si="12"/>
        <v>5</v>
      </c>
      <c r="R28" s="151">
        <f t="shared" si="12"/>
        <v>15</v>
      </c>
      <c r="S28" s="151">
        <f t="shared" si="12"/>
        <v>16</v>
      </c>
      <c r="T28" s="151">
        <f t="shared" si="12"/>
        <v>38</v>
      </c>
      <c r="U28" s="151">
        <f t="shared" si="12"/>
        <v>20</v>
      </c>
      <c r="V28" s="151">
        <f t="shared" si="12"/>
        <v>126</v>
      </c>
      <c r="W28" s="151">
        <f t="shared" si="12"/>
        <v>0</v>
      </c>
      <c r="X28" s="151">
        <f t="shared" si="12"/>
        <v>0</v>
      </c>
      <c r="Y28" s="151">
        <f t="shared" si="12"/>
        <v>0</v>
      </c>
      <c r="Z28" s="151">
        <f t="shared" si="12"/>
        <v>0</v>
      </c>
      <c r="AA28" s="151">
        <f t="shared" si="12"/>
        <v>0</v>
      </c>
      <c r="AB28" s="151">
        <f t="shared" si="12"/>
        <v>0</v>
      </c>
      <c r="AC28" s="151">
        <f t="shared" si="12"/>
        <v>0</v>
      </c>
      <c r="AD28" s="151">
        <f t="shared" si="12"/>
        <v>0</v>
      </c>
      <c r="AE28" s="151">
        <f t="shared" si="12"/>
        <v>14</v>
      </c>
      <c r="AF28" s="151">
        <f t="shared" si="12"/>
        <v>51</v>
      </c>
      <c r="AG28" s="151">
        <f t="shared" si="12"/>
        <v>30</v>
      </c>
      <c r="AH28" s="151">
        <f t="shared" si="12"/>
        <v>155</v>
      </c>
      <c r="AI28" s="151">
        <f t="shared" si="12"/>
        <v>5</v>
      </c>
      <c r="AJ28" s="151">
        <f t="shared" si="12"/>
        <v>33</v>
      </c>
      <c r="AK28" s="151">
        <f t="shared" si="12"/>
        <v>30</v>
      </c>
      <c r="AL28" s="151">
        <f t="shared" si="12"/>
        <v>157</v>
      </c>
      <c r="AM28" s="151">
        <f t="shared" si="12"/>
        <v>2</v>
      </c>
      <c r="AN28" s="151">
        <f t="shared" si="12"/>
        <v>8</v>
      </c>
      <c r="AO28" s="151">
        <f t="shared" si="12"/>
        <v>0</v>
      </c>
      <c r="AP28" s="151">
        <f t="shared" si="12"/>
        <v>0</v>
      </c>
      <c r="AQ28" s="151">
        <f t="shared" si="12"/>
        <v>10</v>
      </c>
      <c r="AR28" s="151">
        <f t="shared" si="12"/>
        <v>9</v>
      </c>
      <c r="AS28" s="152">
        <f t="shared" si="12"/>
        <v>10.4</v>
      </c>
      <c r="AT28" s="151">
        <f t="shared" si="12"/>
        <v>26</v>
      </c>
      <c r="AU28" s="151">
        <f t="shared" si="12"/>
        <v>2</v>
      </c>
      <c r="AV28" s="151">
        <f t="shared" si="12"/>
        <v>11</v>
      </c>
      <c r="AX28" s="83"/>
    </row>
    <row r="29" spans="1:50" s="9" customFormat="1" ht="36" customHeight="1" x14ac:dyDescent="0.2">
      <c r="A29" s="67" t="s">
        <v>10</v>
      </c>
      <c r="B29" s="58" t="s">
        <v>62</v>
      </c>
      <c r="C29" s="16" t="s">
        <v>54</v>
      </c>
      <c r="D29" s="100">
        <f t="shared" ref="D29:D35" si="13">SUM(E29,N29)</f>
        <v>100</v>
      </c>
      <c r="E29" s="100">
        <f t="shared" ref="E29:E35" si="14">SUM(F29:G29,M29)</f>
        <v>37</v>
      </c>
      <c r="F29" s="87">
        <f t="shared" si="7"/>
        <v>9</v>
      </c>
      <c r="G29" s="47">
        <f t="shared" si="7"/>
        <v>18</v>
      </c>
      <c r="H29" s="17">
        <v>18</v>
      </c>
      <c r="I29" s="17"/>
      <c r="J29" s="17"/>
      <c r="K29" s="17"/>
      <c r="L29" s="17"/>
      <c r="M29" s="31">
        <f t="shared" si="10"/>
        <v>10</v>
      </c>
      <c r="N29" s="46">
        <f t="shared" si="11"/>
        <v>63</v>
      </c>
      <c r="O29" s="18"/>
      <c r="P29" s="18"/>
      <c r="Q29" s="18"/>
      <c r="R29" s="18"/>
      <c r="S29" s="18">
        <v>9</v>
      </c>
      <c r="T29" s="18">
        <v>18</v>
      </c>
      <c r="U29" s="18">
        <v>10</v>
      </c>
      <c r="V29" s="18">
        <v>63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3"/>
      <c r="AN29" s="103">
        <v>4</v>
      </c>
      <c r="AO29" s="103"/>
      <c r="AP29" s="103"/>
      <c r="AQ29" s="103"/>
      <c r="AR29" s="103"/>
      <c r="AS29" s="129">
        <f t="shared" ref="AS29:AS35" si="15">E29/25</f>
        <v>1.48</v>
      </c>
      <c r="AT29" s="94">
        <v>4</v>
      </c>
      <c r="AU29" s="94"/>
      <c r="AV29" s="94"/>
      <c r="AX29" s="30"/>
    </row>
    <row r="30" spans="1:50" s="9" customFormat="1" ht="36" customHeight="1" x14ac:dyDescent="0.2">
      <c r="A30" s="68" t="s">
        <v>9</v>
      </c>
      <c r="B30" s="58" t="s">
        <v>74</v>
      </c>
      <c r="C30" s="16" t="s">
        <v>51</v>
      </c>
      <c r="D30" s="100">
        <f t="shared" si="13"/>
        <v>38</v>
      </c>
      <c r="E30" s="100">
        <f t="shared" si="14"/>
        <v>23</v>
      </c>
      <c r="F30" s="87">
        <f t="shared" ref="F30:G45" si="16">SUM(O30,S30,W30,AA30,AE30,AI30)</f>
        <v>9</v>
      </c>
      <c r="G30" s="47">
        <f t="shared" si="16"/>
        <v>9</v>
      </c>
      <c r="H30" s="17">
        <v>9</v>
      </c>
      <c r="I30" s="17"/>
      <c r="J30" s="17"/>
      <c r="K30" s="17"/>
      <c r="L30" s="17"/>
      <c r="M30" s="31">
        <f t="shared" si="10"/>
        <v>5</v>
      </c>
      <c r="N30" s="46">
        <f t="shared" si="11"/>
        <v>15</v>
      </c>
      <c r="O30" s="40">
        <v>9</v>
      </c>
      <c r="P30" s="18">
        <v>9</v>
      </c>
      <c r="Q30" s="18">
        <v>5</v>
      </c>
      <c r="R30" s="40">
        <v>15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03">
        <v>2</v>
      </c>
      <c r="AN30" s="103"/>
      <c r="AO30" s="103"/>
      <c r="AP30" s="103"/>
      <c r="AQ30" s="103"/>
      <c r="AR30" s="103"/>
      <c r="AS30" s="129">
        <f t="shared" si="15"/>
        <v>0.92</v>
      </c>
      <c r="AT30" s="94"/>
      <c r="AU30" s="94">
        <v>2</v>
      </c>
      <c r="AV30" s="94"/>
      <c r="AX30" s="30"/>
    </row>
    <row r="31" spans="1:50" s="82" customFormat="1" ht="49.9" customHeight="1" x14ac:dyDescent="0.2">
      <c r="A31" s="67" t="s">
        <v>8</v>
      </c>
      <c r="B31" s="58" t="s">
        <v>199</v>
      </c>
      <c r="C31" s="80" t="s">
        <v>49</v>
      </c>
      <c r="D31" s="100">
        <f t="shared" si="13"/>
        <v>100</v>
      </c>
      <c r="E31" s="100">
        <f t="shared" si="14"/>
        <v>37</v>
      </c>
      <c r="F31" s="87">
        <f t="shared" si="16"/>
        <v>7</v>
      </c>
      <c r="G31" s="47">
        <f t="shared" si="16"/>
        <v>20</v>
      </c>
      <c r="H31" s="81"/>
      <c r="I31" s="81"/>
      <c r="J31" s="81">
        <v>20</v>
      </c>
      <c r="K31" s="81"/>
      <c r="L31" s="81"/>
      <c r="M31" s="31">
        <f t="shared" si="10"/>
        <v>10</v>
      </c>
      <c r="N31" s="46">
        <f t="shared" si="11"/>
        <v>63</v>
      </c>
      <c r="O31" s="40"/>
      <c r="P31" s="40"/>
      <c r="Q31" s="40"/>
      <c r="R31" s="40"/>
      <c r="S31" s="40">
        <v>7</v>
      </c>
      <c r="T31" s="40">
        <v>20</v>
      </c>
      <c r="U31" s="40">
        <v>10</v>
      </c>
      <c r="V31" s="40">
        <v>63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103"/>
      <c r="AN31" s="103">
        <v>4</v>
      </c>
      <c r="AO31" s="103"/>
      <c r="AP31" s="103"/>
      <c r="AQ31" s="103"/>
      <c r="AR31" s="103"/>
      <c r="AS31" s="129">
        <f t="shared" si="15"/>
        <v>1.48</v>
      </c>
      <c r="AT31" s="94">
        <v>4</v>
      </c>
      <c r="AU31" s="94"/>
      <c r="AV31" s="94"/>
      <c r="AX31" s="83"/>
    </row>
    <row r="32" spans="1:50" s="9" customFormat="1" ht="36" customHeight="1" x14ac:dyDescent="0.2">
      <c r="A32" s="68" t="s">
        <v>7</v>
      </c>
      <c r="B32" s="58" t="s">
        <v>76</v>
      </c>
      <c r="C32" s="16" t="s">
        <v>228</v>
      </c>
      <c r="D32" s="100">
        <f t="shared" si="13"/>
        <v>175</v>
      </c>
      <c r="E32" s="100">
        <f t="shared" si="14"/>
        <v>60</v>
      </c>
      <c r="F32" s="87">
        <f t="shared" si="16"/>
        <v>10</v>
      </c>
      <c r="G32" s="47">
        <f t="shared" si="16"/>
        <v>30</v>
      </c>
      <c r="H32" s="17"/>
      <c r="I32" s="17"/>
      <c r="J32" s="17">
        <v>30</v>
      </c>
      <c r="K32" s="17"/>
      <c r="L32" s="17"/>
      <c r="M32" s="31">
        <f t="shared" si="10"/>
        <v>20</v>
      </c>
      <c r="N32" s="46">
        <f t="shared" si="11"/>
        <v>115</v>
      </c>
      <c r="O32" s="18"/>
      <c r="P32" s="18"/>
      <c r="Q32" s="18"/>
      <c r="R32" s="18"/>
      <c r="S32" s="18"/>
      <c r="T32" s="18"/>
      <c r="U32" s="18"/>
      <c r="V32" s="146"/>
      <c r="W32" s="18"/>
      <c r="X32" s="18"/>
      <c r="Y32" s="18"/>
      <c r="Z32" s="18"/>
      <c r="AA32" s="18"/>
      <c r="AB32" s="18"/>
      <c r="AC32" s="18"/>
      <c r="AD32" s="18"/>
      <c r="AE32" s="18">
        <v>5</v>
      </c>
      <c r="AF32" s="18">
        <v>15</v>
      </c>
      <c r="AG32" s="18">
        <v>10</v>
      </c>
      <c r="AH32" s="18">
        <v>45</v>
      </c>
      <c r="AI32" s="18">
        <v>5</v>
      </c>
      <c r="AJ32" s="18">
        <v>15</v>
      </c>
      <c r="AK32" s="18">
        <v>10</v>
      </c>
      <c r="AL32" s="18">
        <v>70</v>
      </c>
      <c r="AM32" s="103"/>
      <c r="AN32" s="103"/>
      <c r="AO32" s="103"/>
      <c r="AP32" s="103"/>
      <c r="AQ32" s="103">
        <v>3</v>
      </c>
      <c r="AR32" s="103">
        <v>4</v>
      </c>
      <c r="AS32" s="129">
        <f t="shared" si="15"/>
        <v>2.4</v>
      </c>
      <c r="AT32" s="94">
        <v>7</v>
      </c>
      <c r="AU32" s="94"/>
      <c r="AV32" s="94">
        <f>SUM(AM32:AR32)</f>
        <v>7</v>
      </c>
      <c r="AX32" s="30"/>
    </row>
    <row r="33" spans="1:57" s="9" customFormat="1" ht="36" customHeight="1" x14ac:dyDescent="0.2">
      <c r="A33" s="68" t="s">
        <v>6</v>
      </c>
      <c r="B33" s="58" t="s">
        <v>110</v>
      </c>
      <c r="C33" s="16" t="s">
        <v>66</v>
      </c>
      <c r="D33" s="100">
        <f t="shared" si="13"/>
        <v>75</v>
      </c>
      <c r="E33" s="100">
        <f t="shared" si="14"/>
        <v>37</v>
      </c>
      <c r="F33" s="87">
        <f t="shared" si="16"/>
        <v>9</v>
      </c>
      <c r="G33" s="47">
        <f t="shared" si="16"/>
        <v>18</v>
      </c>
      <c r="H33" s="17">
        <v>18</v>
      </c>
      <c r="I33" s="17"/>
      <c r="J33" s="17"/>
      <c r="K33" s="17"/>
      <c r="L33" s="17"/>
      <c r="M33" s="31">
        <f t="shared" si="10"/>
        <v>10</v>
      </c>
      <c r="N33" s="46">
        <f t="shared" si="11"/>
        <v>38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>
        <v>9</v>
      </c>
      <c r="AF33" s="18">
        <v>18</v>
      </c>
      <c r="AG33" s="18">
        <v>10</v>
      </c>
      <c r="AH33" s="18">
        <v>38</v>
      </c>
      <c r="AI33" s="18"/>
      <c r="AJ33" s="18"/>
      <c r="AK33" s="18"/>
      <c r="AL33" s="18"/>
      <c r="AM33" s="103"/>
      <c r="AN33" s="103"/>
      <c r="AO33" s="103"/>
      <c r="AP33" s="103"/>
      <c r="AQ33" s="103">
        <v>3</v>
      </c>
      <c r="AR33" s="103"/>
      <c r="AS33" s="129">
        <f t="shared" si="15"/>
        <v>1.48</v>
      </c>
      <c r="AT33" s="94">
        <v>3</v>
      </c>
      <c r="AU33" s="94"/>
      <c r="AV33" s="94"/>
      <c r="AX33" s="30"/>
    </row>
    <row r="34" spans="1:57" s="9" customFormat="1" ht="36" customHeight="1" x14ac:dyDescent="0.2">
      <c r="A34" s="67" t="s">
        <v>5</v>
      </c>
      <c r="B34" s="58" t="s">
        <v>241</v>
      </c>
      <c r="C34" s="45" t="s">
        <v>226</v>
      </c>
      <c r="D34" s="100">
        <f t="shared" si="13"/>
        <v>225</v>
      </c>
      <c r="E34" s="100">
        <f t="shared" si="14"/>
        <v>66</v>
      </c>
      <c r="F34" s="87">
        <f t="shared" si="16"/>
        <v>0</v>
      </c>
      <c r="G34" s="47">
        <f t="shared" si="16"/>
        <v>36</v>
      </c>
      <c r="H34" s="17"/>
      <c r="I34" s="17"/>
      <c r="J34" s="17"/>
      <c r="K34" s="17">
        <v>36</v>
      </c>
      <c r="L34" s="17"/>
      <c r="M34" s="31">
        <f t="shared" si="10"/>
        <v>30</v>
      </c>
      <c r="N34" s="46">
        <f t="shared" si="11"/>
        <v>159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>
        <v>18</v>
      </c>
      <c r="AG34" s="18">
        <v>10</v>
      </c>
      <c r="AH34" s="18">
        <v>72</v>
      </c>
      <c r="AI34" s="18"/>
      <c r="AJ34" s="49">
        <v>18</v>
      </c>
      <c r="AK34" s="49">
        <v>20</v>
      </c>
      <c r="AL34" s="49">
        <v>87</v>
      </c>
      <c r="AM34" s="103"/>
      <c r="AN34" s="103"/>
      <c r="AO34" s="103"/>
      <c r="AP34" s="103"/>
      <c r="AQ34" s="103">
        <v>4</v>
      </c>
      <c r="AR34" s="103">
        <v>5</v>
      </c>
      <c r="AS34" s="129">
        <f t="shared" si="15"/>
        <v>2.64</v>
      </c>
      <c r="AT34" s="94">
        <v>4</v>
      </c>
      <c r="AU34" s="94"/>
      <c r="AV34" s="94"/>
      <c r="AX34" s="30"/>
    </row>
    <row r="35" spans="1:57" s="9" customFormat="1" ht="36" customHeight="1" x14ac:dyDescent="0.2">
      <c r="A35" s="74" t="s">
        <v>19</v>
      </c>
      <c r="B35" s="75"/>
      <c r="C35" s="77"/>
      <c r="D35" s="117">
        <f t="shared" si="13"/>
        <v>0</v>
      </c>
      <c r="E35" s="117">
        <f t="shared" si="14"/>
        <v>0</v>
      </c>
      <c r="F35" s="87">
        <f t="shared" si="16"/>
        <v>0</v>
      </c>
      <c r="G35" s="47">
        <f t="shared" si="16"/>
        <v>0</v>
      </c>
      <c r="H35" s="64"/>
      <c r="I35" s="64"/>
      <c r="J35" s="76"/>
      <c r="K35" s="64"/>
      <c r="L35" s="64"/>
      <c r="M35" s="31">
        <f t="shared" si="10"/>
        <v>0</v>
      </c>
      <c r="N35" s="46">
        <f t="shared" si="11"/>
        <v>0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104"/>
      <c r="AN35" s="104"/>
      <c r="AO35" s="104"/>
      <c r="AP35" s="104"/>
      <c r="AQ35" s="104"/>
      <c r="AR35" s="104"/>
      <c r="AS35" s="131">
        <f t="shared" si="15"/>
        <v>0</v>
      </c>
      <c r="AT35" s="96">
        <v>4</v>
      </c>
      <c r="AU35" s="96"/>
      <c r="AV35" s="96">
        <v>4</v>
      </c>
      <c r="AX35" s="30"/>
    </row>
    <row r="36" spans="1:57" s="71" customFormat="1" ht="78" customHeight="1" x14ac:dyDescent="0.2">
      <c r="A36" s="112" t="s">
        <v>105</v>
      </c>
      <c r="B36" s="113" t="s">
        <v>108</v>
      </c>
      <c r="C36" s="114"/>
      <c r="D36" s="115">
        <f t="shared" ref="D36:AV36" si="17">SUM(D37:D49)</f>
        <v>1613</v>
      </c>
      <c r="E36" s="115">
        <f t="shared" si="17"/>
        <v>736</v>
      </c>
      <c r="F36" s="115">
        <f t="shared" si="17"/>
        <v>37</v>
      </c>
      <c r="G36" s="115">
        <f t="shared" si="17"/>
        <v>491</v>
      </c>
      <c r="H36" s="115">
        <f t="shared" si="17"/>
        <v>45</v>
      </c>
      <c r="I36" s="115">
        <f t="shared" si="17"/>
        <v>0</v>
      </c>
      <c r="J36" s="115">
        <f t="shared" si="17"/>
        <v>360</v>
      </c>
      <c r="K36" s="115">
        <f t="shared" si="17"/>
        <v>0</v>
      </c>
      <c r="L36" s="115">
        <f t="shared" si="17"/>
        <v>86</v>
      </c>
      <c r="M36" s="115">
        <f t="shared" si="17"/>
        <v>208</v>
      </c>
      <c r="N36" s="115">
        <f t="shared" si="17"/>
        <v>877</v>
      </c>
      <c r="O36" s="115">
        <f t="shared" si="17"/>
        <v>9</v>
      </c>
      <c r="P36" s="115">
        <f t="shared" si="17"/>
        <v>91</v>
      </c>
      <c r="Q36" s="115">
        <f t="shared" si="17"/>
        <v>45</v>
      </c>
      <c r="R36" s="115">
        <f t="shared" si="17"/>
        <v>130</v>
      </c>
      <c r="S36" s="115">
        <f t="shared" si="17"/>
        <v>8</v>
      </c>
      <c r="T36" s="115">
        <f t="shared" si="17"/>
        <v>145</v>
      </c>
      <c r="U36" s="115">
        <f t="shared" si="17"/>
        <v>50</v>
      </c>
      <c r="V36" s="115">
        <f t="shared" si="17"/>
        <v>230</v>
      </c>
      <c r="W36" s="115">
        <f t="shared" si="17"/>
        <v>4</v>
      </c>
      <c r="X36" s="115">
        <f t="shared" si="17"/>
        <v>121</v>
      </c>
      <c r="Y36" s="115">
        <f t="shared" si="17"/>
        <v>55</v>
      </c>
      <c r="Z36" s="115">
        <f t="shared" si="17"/>
        <v>195</v>
      </c>
      <c r="AA36" s="115">
        <f t="shared" si="17"/>
        <v>12</v>
      </c>
      <c r="AB36" s="115">
        <f t="shared" si="17"/>
        <v>62</v>
      </c>
      <c r="AC36" s="115">
        <f t="shared" si="17"/>
        <v>30</v>
      </c>
      <c r="AD36" s="115">
        <f t="shared" si="17"/>
        <v>196</v>
      </c>
      <c r="AE36" s="115">
        <f t="shared" si="17"/>
        <v>0</v>
      </c>
      <c r="AF36" s="115">
        <f t="shared" si="17"/>
        <v>36</v>
      </c>
      <c r="AG36" s="115">
        <f t="shared" si="17"/>
        <v>15</v>
      </c>
      <c r="AH36" s="115">
        <f t="shared" si="17"/>
        <v>54</v>
      </c>
      <c r="AI36" s="115">
        <f t="shared" si="17"/>
        <v>4</v>
      </c>
      <c r="AJ36" s="115">
        <f t="shared" si="17"/>
        <v>36</v>
      </c>
      <c r="AK36" s="115">
        <f t="shared" si="17"/>
        <v>13</v>
      </c>
      <c r="AL36" s="115">
        <f t="shared" si="17"/>
        <v>72</v>
      </c>
      <c r="AM36" s="115">
        <f t="shared" si="17"/>
        <v>11</v>
      </c>
      <c r="AN36" s="115">
        <f t="shared" si="17"/>
        <v>17</v>
      </c>
      <c r="AO36" s="115">
        <f t="shared" si="17"/>
        <v>15</v>
      </c>
      <c r="AP36" s="115">
        <f t="shared" si="17"/>
        <v>12</v>
      </c>
      <c r="AQ36" s="115">
        <f t="shared" si="17"/>
        <v>4</v>
      </c>
      <c r="AR36" s="115">
        <f t="shared" si="17"/>
        <v>5</v>
      </c>
      <c r="AS36" s="132">
        <f t="shared" si="17"/>
        <v>28.806666666666665</v>
      </c>
      <c r="AT36" s="115">
        <f t="shared" si="17"/>
        <v>64</v>
      </c>
      <c r="AU36" s="115">
        <f t="shared" si="17"/>
        <v>0</v>
      </c>
      <c r="AV36" s="115">
        <f t="shared" si="17"/>
        <v>2</v>
      </c>
      <c r="AX36" s="99"/>
    </row>
    <row r="37" spans="1:57" s="9" customFormat="1" ht="36" customHeight="1" x14ac:dyDescent="0.2">
      <c r="A37" s="67" t="s">
        <v>10</v>
      </c>
      <c r="B37" s="58" t="s">
        <v>115</v>
      </c>
      <c r="C37" s="16" t="s">
        <v>229</v>
      </c>
      <c r="D37" s="100">
        <f t="shared" ref="D37:D49" si="18">SUM(E37,N37)</f>
        <v>233</v>
      </c>
      <c r="E37" s="100">
        <f t="shared" ref="E37:E49" si="19">SUM(F37:G37,M37)</f>
        <v>84</v>
      </c>
      <c r="F37" s="87">
        <f t="shared" si="16"/>
        <v>9</v>
      </c>
      <c r="G37" s="47">
        <f t="shared" si="16"/>
        <v>45</v>
      </c>
      <c r="H37" s="17">
        <v>45</v>
      </c>
      <c r="I37" s="17"/>
      <c r="J37" s="17"/>
      <c r="K37" s="17"/>
      <c r="L37" s="17"/>
      <c r="M37" s="31">
        <f t="shared" si="10"/>
        <v>30</v>
      </c>
      <c r="N37" s="46">
        <f t="shared" si="11"/>
        <v>149</v>
      </c>
      <c r="O37" s="18">
        <v>9</v>
      </c>
      <c r="P37" s="18">
        <v>9</v>
      </c>
      <c r="Q37" s="18">
        <v>10</v>
      </c>
      <c r="R37" s="18">
        <v>22</v>
      </c>
      <c r="S37" s="18"/>
      <c r="T37" s="18">
        <v>18</v>
      </c>
      <c r="U37" s="18">
        <v>10</v>
      </c>
      <c r="V37" s="18">
        <v>55</v>
      </c>
      <c r="W37" s="18"/>
      <c r="X37" s="18">
        <v>18</v>
      </c>
      <c r="Y37" s="18">
        <v>10</v>
      </c>
      <c r="Z37" s="18">
        <v>72</v>
      </c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03">
        <v>2</v>
      </c>
      <c r="AN37" s="103">
        <v>3</v>
      </c>
      <c r="AO37" s="103">
        <v>4</v>
      </c>
      <c r="AP37" s="103"/>
      <c r="AQ37" s="103"/>
      <c r="AR37" s="103"/>
      <c r="AS37" s="129">
        <f t="shared" ref="AS37:AS47" si="20">E37/25</f>
        <v>3.36</v>
      </c>
      <c r="AT37" s="94">
        <v>8</v>
      </c>
      <c r="AU37" s="94"/>
      <c r="AV37" s="94"/>
      <c r="AX37" s="30"/>
    </row>
    <row r="38" spans="1:57" s="9" customFormat="1" ht="36" customHeight="1" x14ac:dyDescent="0.2">
      <c r="A38" s="68" t="s">
        <v>9</v>
      </c>
      <c r="B38" s="73" t="s">
        <v>117</v>
      </c>
      <c r="C38" s="45" t="s">
        <v>229</v>
      </c>
      <c r="D38" s="101">
        <f t="shared" si="18"/>
        <v>175</v>
      </c>
      <c r="E38" s="101">
        <f t="shared" si="19"/>
        <v>79</v>
      </c>
      <c r="F38" s="87">
        <f t="shared" si="16"/>
        <v>4</v>
      </c>
      <c r="G38" s="47">
        <f t="shared" si="16"/>
        <v>45</v>
      </c>
      <c r="H38" s="48"/>
      <c r="I38" s="48"/>
      <c r="J38" s="48">
        <v>45</v>
      </c>
      <c r="K38" s="48"/>
      <c r="L38" s="48"/>
      <c r="M38" s="31">
        <f t="shared" si="10"/>
        <v>30</v>
      </c>
      <c r="N38" s="46">
        <f t="shared" si="11"/>
        <v>96</v>
      </c>
      <c r="O38" s="49"/>
      <c r="P38" s="49">
        <v>18</v>
      </c>
      <c r="Q38" s="49">
        <v>10</v>
      </c>
      <c r="R38" s="49">
        <v>22</v>
      </c>
      <c r="S38" s="49"/>
      <c r="T38" s="49">
        <v>18</v>
      </c>
      <c r="U38" s="49">
        <v>10</v>
      </c>
      <c r="V38" s="49">
        <v>22</v>
      </c>
      <c r="W38" s="49">
        <v>4</v>
      </c>
      <c r="X38" s="49">
        <v>9</v>
      </c>
      <c r="Y38" s="49">
        <v>10</v>
      </c>
      <c r="Z38" s="49">
        <v>52</v>
      </c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105">
        <v>2</v>
      </c>
      <c r="AN38" s="105">
        <v>2</v>
      </c>
      <c r="AO38" s="105">
        <v>3</v>
      </c>
      <c r="AP38" s="105"/>
      <c r="AQ38" s="105"/>
      <c r="AR38" s="105"/>
      <c r="AS38" s="229">
        <f t="shared" si="20"/>
        <v>3.16</v>
      </c>
      <c r="AT38" s="95">
        <v>7</v>
      </c>
      <c r="AU38" s="95"/>
      <c r="AV38" s="95"/>
      <c r="AX38" s="30"/>
    </row>
    <row r="39" spans="1:57" s="9" customFormat="1" ht="36" customHeight="1" x14ac:dyDescent="0.2">
      <c r="A39" s="67" t="s">
        <v>8</v>
      </c>
      <c r="B39" s="73" t="s">
        <v>118</v>
      </c>
      <c r="C39" s="45" t="s">
        <v>230</v>
      </c>
      <c r="D39" s="101">
        <f t="shared" si="18"/>
        <v>175</v>
      </c>
      <c r="E39" s="101">
        <f t="shared" si="19"/>
        <v>75</v>
      </c>
      <c r="F39" s="87">
        <f t="shared" si="16"/>
        <v>4</v>
      </c>
      <c r="G39" s="47">
        <f t="shared" si="16"/>
        <v>45</v>
      </c>
      <c r="H39" s="48"/>
      <c r="I39" s="48"/>
      <c r="J39" s="48">
        <v>45</v>
      </c>
      <c r="K39" s="48"/>
      <c r="L39" s="48"/>
      <c r="M39" s="31">
        <f t="shared" si="10"/>
        <v>26</v>
      </c>
      <c r="N39" s="46">
        <f t="shared" si="11"/>
        <v>100</v>
      </c>
      <c r="O39" s="49"/>
      <c r="P39" s="49"/>
      <c r="Q39" s="49"/>
      <c r="R39" s="49"/>
      <c r="S39" s="49"/>
      <c r="T39" s="49">
        <v>9</v>
      </c>
      <c r="U39" s="49">
        <v>6</v>
      </c>
      <c r="V39" s="49">
        <v>10</v>
      </c>
      <c r="W39" s="49"/>
      <c r="X39" s="49">
        <v>18</v>
      </c>
      <c r="Y39" s="49">
        <v>10</v>
      </c>
      <c r="Z39" s="49">
        <v>22</v>
      </c>
      <c r="AA39" s="49">
        <v>4</v>
      </c>
      <c r="AB39" s="49">
        <v>18</v>
      </c>
      <c r="AC39" s="49">
        <v>10</v>
      </c>
      <c r="AD39" s="49">
        <v>68</v>
      </c>
      <c r="AE39" s="49"/>
      <c r="AF39" s="49"/>
      <c r="AG39" s="49"/>
      <c r="AH39" s="49"/>
      <c r="AI39" s="49"/>
      <c r="AJ39" s="49"/>
      <c r="AK39" s="49"/>
      <c r="AL39" s="49"/>
      <c r="AM39" s="105"/>
      <c r="AN39" s="105">
        <v>1</v>
      </c>
      <c r="AO39" s="105">
        <v>2</v>
      </c>
      <c r="AP39" s="105">
        <v>4</v>
      </c>
      <c r="AQ39" s="105"/>
      <c r="AR39" s="105"/>
      <c r="AS39" s="130">
        <f t="shared" si="20"/>
        <v>3</v>
      </c>
      <c r="AT39" s="95">
        <v>7</v>
      </c>
      <c r="AU39" s="95"/>
      <c r="AV39" s="95"/>
      <c r="AX39" s="30"/>
    </row>
    <row r="40" spans="1:57" s="71" customFormat="1" ht="42" customHeight="1" x14ac:dyDescent="0.2">
      <c r="A40" s="68" t="s">
        <v>7</v>
      </c>
      <c r="B40" s="73" t="s">
        <v>119</v>
      </c>
      <c r="C40" s="45" t="s">
        <v>228</v>
      </c>
      <c r="D40" s="101">
        <f t="shared" si="18"/>
        <v>155</v>
      </c>
      <c r="E40" s="101">
        <f t="shared" si="19"/>
        <v>69</v>
      </c>
      <c r="F40" s="87">
        <f t="shared" si="16"/>
        <v>4</v>
      </c>
      <c r="G40" s="47">
        <f t="shared" si="16"/>
        <v>45</v>
      </c>
      <c r="H40" s="48"/>
      <c r="I40" s="48"/>
      <c r="J40" s="48">
        <v>45</v>
      </c>
      <c r="K40" s="48"/>
      <c r="L40" s="48"/>
      <c r="M40" s="31">
        <f t="shared" si="10"/>
        <v>20</v>
      </c>
      <c r="N40" s="46">
        <f t="shared" si="11"/>
        <v>86</v>
      </c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>
        <v>18</v>
      </c>
      <c r="AG40" s="49">
        <v>10</v>
      </c>
      <c r="AH40" s="49">
        <v>27</v>
      </c>
      <c r="AI40" s="49">
        <v>4</v>
      </c>
      <c r="AJ40" s="49">
        <v>27</v>
      </c>
      <c r="AK40" s="49">
        <v>10</v>
      </c>
      <c r="AL40" s="49">
        <v>59</v>
      </c>
      <c r="AM40" s="105"/>
      <c r="AN40" s="105"/>
      <c r="AO40" s="105"/>
      <c r="AP40" s="105"/>
      <c r="AQ40" s="105">
        <v>2</v>
      </c>
      <c r="AR40" s="105">
        <v>4</v>
      </c>
      <c r="AS40" s="130">
        <f t="shared" si="20"/>
        <v>2.76</v>
      </c>
      <c r="AT40" s="95">
        <v>7</v>
      </c>
      <c r="AU40" s="95"/>
      <c r="AV40" s="95"/>
      <c r="AW40" s="9"/>
      <c r="AX40" s="30"/>
      <c r="AY40" s="9"/>
      <c r="AZ40" s="9"/>
      <c r="BA40" s="9"/>
      <c r="BB40" s="9"/>
      <c r="BC40" s="9"/>
      <c r="BD40" s="9"/>
      <c r="BE40" s="9"/>
    </row>
    <row r="41" spans="1:57" s="71" customFormat="1" ht="36.75" customHeight="1" x14ac:dyDescent="0.2">
      <c r="A41" s="67" t="s">
        <v>6</v>
      </c>
      <c r="B41" s="73" t="s">
        <v>120</v>
      </c>
      <c r="C41" s="45" t="s">
        <v>231</v>
      </c>
      <c r="D41" s="101">
        <f t="shared" si="18"/>
        <v>150</v>
      </c>
      <c r="E41" s="101">
        <f t="shared" si="19"/>
        <v>69</v>
      </c>
      <c r="F41" s="87">
        <f t="shared" si="16"/>
        <v>4</v>
      </c>
      <c r="G41" s="47">
        <f t="shared" si="16"/>
        <v>45</v>
      </c>
      <c r="H41" s="48"/>
      <c r="I41" s="48"/>
      <c r="J41" s="48">
        <v>45</v>
      </c>
      <c r="K41" s="48"/>
      <c r="L41" s="48"/>
      <c r="M41" s="31">
        <f t="shared" si="10"/>
        <v>20</v>
      </c>
      <c r="N41" s="46">
        <f t="shared" si="11"/>
        <v>81</v>
      </c>
      <c r="O41" s="121"/>
      <c r="P41" s="121">
        <v>23</v>
      </c>
      <c r="Q41" s="121">
        <v>10</v>
      </c>
      <c r="R41" s="121">
        <v>17</v>
      </c>
      <c r="S41" s="121">
        <v>4</v>
      </c>
      <c r="T41" s="121">
        <v>22</v>
      </c>
      <c r="U41" s="121">
        <v>10</v>
      </c>
      <c r="V41" s="121">
        <v>64</v>
      </c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05">
        <v>2</v>
      </c>
      <c r="AN41" s="105">
        <v>4</v>
      </c>
      <c r="AO41" s="105"/>
      <c r="AP41" s="105"/>
      <c r="AQ41" s="105"/>
      <c r="AR41" s="105"/>
      <c r="AS41" s="130">
        <f t="shared" si="20"/>
        <v>2.76</v>
      </c>
      <c r="AT41" s="95">
        <v>6</v>
      </c>
      <c r="AU41" s="95"/>
      <c r="AV41" s="95"/>
      <c r="AW41" s="9"/>
      <c r="AX41" s="30"/>
      <c r="AY41" s="9"/>
      <c r="AZ41" s="9"/>
      <c r="BA41" s="9"/>
      <c r="BB41" s="9"/>
      <c r="BC41" s="9"/>
      <c r="BD41" s="9"/>
      <c r="BE41" s="9"/>
    </row>
    <row r="42" spans="1:57" s="71" customFormat="1" ht="33" customHeight="1" x14ac:dyDescent="0.2">
      <c r="A42" s="68" t="s">
        <v>5</v>
      </c>
      <c r="B42" s="73" t="s">
        <v>121</v>
      </c>
      <c r="C42" s="69" t="s">
        <v>231</v>
      </c>
      <c r="D42" s="101">
        <f t="shared" si="18"/>
        <v>150</v>
      </c>
      <c r="E42" s="101">
        <f t="shared" si="19"/>
        <v>69</v>
      </c>
      <c r="F42" s="87">
        <f t="shared" si="16"/>
        <v>4</v>
      </c>
      <c r="G42" s="47">
        <f t="shared" si="16"/>
        <v>45</v>
      </c>
      <c r="H42" s="70"/>
      <c r="I42" s="70"/>
      <c r="J42" s="70">
        <v>45</v>
      </c>
      <c r="K42" s="70"/>
      <c r="L42" s="70"/>
      <c r="M42" s="31">
        <f t="shared" si="10"/>
        <v>20</v>
      </c>
      <c r="N42" s="46">
        <f t="shared" si="11"/>
        <v>81</v>
      </c>
      <c r="O42" s="121"/>
      <c r="P42" s="121">
        <v>23</v>
      </c>
      <c r="Q42" s="121">
        <v>10</v>
      </c>
      <c r="R42" s="121">
        <v>17</v>
      </c>
      <c r="S42" s="121">
        <v>4</v>
      </c>
      <c r="T42" s="121">
        <v>22</v>
      </c>
      <c r="U42" s="121">
        <v>10</v>
      </c>
      <c r="V42" s="121">
        <v>64</v>
      </c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05">
        <v>2</v>
      </c>
      <c r="AN42" s="105">
        <v>4</v>
      </c>
      <c r="AO42" s="105"/>
      <c r="AP42" s="105"/>
      <c r="AQ42" s="105"/>
      <c r="AR42" s="105"/>
      <c r="AS42" s="130">
        <f t="shared" si="20"/>
        <v>2.76</v>
      </c>
      <c r="AT42" s="95">
        <v>6</v>
      </c>
      <c r="AU42" s="95"/>
      <c r="AV42" s="95"/>
      <c r="AW42" s="82"/>
      <c r="AX42" s="83"/>
      <c r="AY42" s="82"/>
      <c r="AZ42" s="82"/>
      <c r="BA42" s="82"/>
      <c r="BB42" s="82"/>
      <c r="BC42" s="82"/>
      <c r="BD42" s="82"/>
      <c r="BE42" s="82"/>
    </row>
    <row r="43" spans="1:57" s="13" customFormat="1" ht="50.25" customHeight="1" x14ac:dyDescent="0.2">
      <c r="A43" s="67" t="s">
        <v>19</v>
      </c>
      <c r="B43" s="73" t="s">
        <v>122</v>
      </c>
      <c r="C43" s="45" t="s">
        <v>232</v>
      </c>
      <c r="D43" s="101">
        <f t="shared" si="18"/>
        <v>150</v>
      </c>
      <c r="E43" s="101">
        <f t="shared" si="19"/>
        <v>69</v>
      </c>
      <c r="F43" s="87">
        <f t="shared" si="16"/>
        <v>4</v>
      </c>
      <c r="G43" s="47">
        <f t="shared" si="16"/>
        <v>45</v>
      </c>
      <c r="H43" s="48"/>
      <c r="I43" s="48"/>
      <c r="J43" s="48">
        <v>45</v>
      </c>
      <c r="K43" s="48"/>
      <c r="L43" s="48"/>
      <c r="M43" s="31">
        <f t="shared" si="10"/>
        <v>20</v>
      </c>
      <c r="N43" s="46">
        <f t="shared" si="11"/>
        <v>81</v>
      </c>
      <c r="O43" s="49"/>
      <c r="P43" s="49"/>
      <c r="Q43" s="49"/>
      <c r="R43" s="49"/>
      <c r="S43" s="49"/>
      <c r="T43" s="49"/>
      <c r="U43" s="49"/>
      <c r="V43" s="49"/>
      <c r="W43" s="121"/>
      <c r="X43" s="121">
        <v>23</v>
      </c>
      <c r="Y43" s="121">
        <v>10</v>
      </c>
      <c r="Z43" s="121">
        <v>17</v>
      </c>
      <c r="AA43" s="121">
        <v>4</v>
      </c>
      <c r="AB43" s="121">
        <v>22</v>
      </c>
      <c r="AC43" s="121">
        <v>10</v>
      </c>
      <c r="AD43" s="121">
        <v>64</v>
      </c>
      <c r="AE43" s="49"/>
      <c r="AF43" s="49"/>
      <c r="AG43" s="49"/>
      <c r="AH43" s="49"/>
      <c r="AI43" s="49"/>
      <c r="AJ43" s="49"/>
      <c r="AK43" s="49"/>
      <c r="AL43" s="49"/>
      <c r="AM43" s="105"/>
      <c r="AN43" s="105"/>
      <c r="AO43" s="105">
        <v>2</v>
      </c>
      <c r="AP43" s="105">
        <v>4</v>
      </c>
      <c r="AQ43" s="105"/>
      <c r="AR43" s="105"/>
      <c r="AS43" s="130">
        <f t="shared" si="20"/>
        <v>2.76</v>
      </c>
      <c r="AT43" s="95">
        <v>6</v>
      </c>
      <c r="AU43" s="95"/>
      <c r="AV43" s="95"/>
      <c r="AW43" s="9"/>
      <c r="AX43" s="30"/>
      <c r="AY43" s="9"/>
      <c r="AZ43" s="9"/>
      <c r="BA43" s="9"/>
      <c r="BB43" s="9"/>
      <c r="BC43" s="9"/>
      <c r="BD43" s="9"/>
      <c r="BE43" s="9"/>
    </row>
    <row r="44" spans="1:57" s="9" customFormat="1" x14ac:dyDescent="0.2">
      <c r="A44" s="68" t="s">
        <v>20</v>
      </c>
      <c r="B44" s="73" t="s">
        <v>123</v>
      </c>
      <c r="C44" s="55" t="s">
        <v>232</v>
      </c>
      <c r="D44" s="119">
        <f t="shared" si="18"/>
        <v>150</v>
      </c>
      <c r="E44" s="119">
        <f t="shared" si="19"/>
        <v>69</v>
      </c>
      <c r="F44" s="87">
        <f t="shared" si="16"/>
        <v>4</v>
      </c>
      <c r="G44" s="47">
        <f t="shared" si="16"/>
        <v>45</v>
      </c>
      <c r="H44" s="56"/>
      <c r="I44" s="56"/>
      <c r="J44" s="56">
        <v>45</v>
      </c>
      <c r="K44" s="56"/>
      <c r="L44" s="56"/>
      <c r="M44" s="31">
        <f t="shared" si="10"/>
        <v>20</v>
      </c>
      <c r="N44" s="46">
        <f t="shared" si="11"/>
        <v>81</v>
      </c>
      <c r="O44" s="57"/>
      <c r="P44" s="57"/>
      <c r="Q44" s="57"/>
      <c r="R44" s="57"/>
      <c r="S44" s="57"/>
      <c r="T44" s="57"/>
      <c r="U44" s="57"/>
      <c r="V44" s="57"/>
      <c r="W44" s="121"/>
      <c r="X44" s="121">
        <v>23</v>
      </c>
      <c r="Y44" s="121">
        <v>10</v>
      </c>
      <c r="Z44" s="121">
        <v>17</v>
      </c>
      <c r="AA44" s="121">
        <v>4</v>
      </c>
      <c r="AB44" s="121">
        <v>22</v>
      </c>
      <c r="AC44" s="121">
        <v>10</v>
      </c>
      <c r="AD44" s="121">
        <v>64</v>
      </c>
      <c r="AE44" s="57"/>
      <c r="AF44" s="57"/>
      <c r="AG44" s="57"/>
      <c r="AH44" s="57"/>
      <c r="AI44" s="57"/>
      <c r="AJ44" s="57"/>
      <c r="AK44" s="57"/>
      <c r="AL44" s="57"/>
      <c r="AM44" s="107"/>
      <c r="AN44" s="107"/>
      <c r="AO44" s="107">
        <v>2</v>
      </c>
      <c r="AP44" s="107">
        <v>4</v>
      </c>
      <c r="AQ44" s="107"/>
      <c r="AR44" s="107"/>
      <c r="AS44" s="134">
        <f t="shared" si="20"/>
        <v>2.76</v>
      </c>
      <c r="AT44" s="97">
        <v>6</v>
      </c>
      <c r="AU44" s="97"/>
      <c r="AV44" s="97"/>
      <c r="AX44" s="30"/>
    </row>
    <row r="45" spans="1:57" s="9" customFormat="1" ht="36" customHeight="1" x14ac:dyDescent="0.2">
      <c r="A45" s="67" t="s">
        <v>21</v>
      </c>
      <c r="B45" s="72" t="s">
        <v>124</v>
      </c>
      <c r="C45" s="16" t="s">
        <v>52</v>
      </c>
      <c r="D45" s="100">
        <f t="shared" si="18"/>
        <v>50</v>
      </c>
      <c r="E45" s="100">
        <f t="shared" si="19"/>
        <v>23</v>
      </c>
      <c r="F45" s="87">
        <f t="shared" si="16"/>
        <v>0</v>
      </c>
      <c r="G45" s="47">
        <f t="shared" si="16"/>
        <v>18</v>
      </c>
      <c r="H45" s="17"/>
      <c r="I45" s="17"/>
      <c r="J45" s="17">
        <v>18</v>
      </c>
      <c r="K45" s="17"/>
      <c r="L45" s="17"/>
      <c r="M45" s="31">
        <f t="shared" si="10"/>
        <v>5</v>
      </c>
      <c r="N45" s="46">
        <f t="shared" si="11"/>
        <v>27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v>18</v>
      </c>
      <c r="AG45" s="18">
        <v>5</v>
      </c>
      <c r="AH45" s="18">
        <v>27</v>
      </c>
      <c r="AI45" s="18"/>
      <c r="AJ45" s="18"/>
      <c r="AK45" s="18"/>
      <c r="AL45" s="18"/>
      <c r="AM45" s="103"/>
      <c r="AN45" s="103"/>
      <c r="AO45" s="103"/>
      <c r="AP45" s="103"/>
      <c r="AQ45" s="103">
        <v>2</v>
      </c>
      <c r="AR45" s="103"/>
      <c r="AS45" s="129">
        <f t="shared" si="20"/>
        <v>0.92</v>
      </c>
      <c r="AT45" s="94">
        <v>2</v>
      </c>
      <c r="AU45" s="94"/>
      <c r="AV45" s="94">
        <f>SUM(AM45:AR45)</f>
        <v>2</v>
      </c>
      <c r="AX45" s="30"/>
    </row>
    <row r="46" spans="1:57" s="9" customFormat="1" ht="36" customHeight="1" x14ac:dyDescent="0.2">
      <c r="A46" s="68" t="s">
        <v>22</v>
      </c>
      <c r="B46" s="72" t="s">
        <v>71</v>
      </c>
      <c r="C46" s="16" t="s">
        <v>51</v>
      </c>
      <c r="D46" s="100">
        <f t="shared" si="18"/>
        <v>75</v>
      </c>
      <c r="E46" s="100">
        <f t="shared" si="19"/>
        <v>23</v>
      </c>
      <c r="F46" s="87">
        <f t="shared" ref="F46:G61" si="21">SUM(O46,S46,W46,AA46,AE46,AI46)</f>
        <v>0</v>
      </c>
      <c r="G46" s="47">
        <f t="shared" si="21"/>
        <v>18</v>
      </c>
      <c r="H46" s="17"/>
      <c r="I46" s="17"/>
      <c r="J46" s="17">
        <v>18</v>
      </c>
      <c r="K46" s="17"/>
      <c r="L46" s="17"/>
      <c r="M46" s="31">
        <f t="shared" si="10"/>
        <v>5</v>
      </c>
      <c r="N46" s="46">
        <f t="shared" si="11"/>
        <v>52</v>
      </c>
      <c r="O46" s="18"/>
      <c r="P46" s="18">
        <v>18</v>
      </c>
      <c r="Q46" s="18">
        <v>5</v>
      </c>
      <c r="R46" s="18">
        <v>52</v>
      </c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03">
        <v>3</v>
      </c>
      <c r="AN46" s="103"/>
      <c r="AO46" s="103"/>
      <c r="AP46" s="103"/>
      <c r="AQ46" s="103"/>
      <c r="AR46" s="103"/>
      <c r="AS46" s="129">
        <f t="shared" si="20"/>
        <v>0.92</v>
      </c>
      <c r="AT46" s="94">
        <v>3</v>
      </c>
      <c r="AU46" s="94"/>
      <c r="AV46" s="94"/>
      <c r="AX46" s="30"/>
    </row>
    <row r="47" spans="1:57" s="9" customFormat="1" ht="36" customHeight="1" x14ac:dyDescent="0.2">
      <c r="A47" s="67" t="s">
        <v>23</v>
      </c>
      <c r="B47" s="73" t="s">
        <v>91</v>
      </c>
      <c r="C47" s="45" t="s">
        <v>57</v>
      </c>
      <c r="D47" s="46">
        <f t="shared" si="18"/>
        <v>25</v>
      </c>
      <c r="E47" s="46">
        <f t="shared" si="19"/>
        <v>12</v>
      </c>
      <c r="F47" s="87">
        <f t="shared" si="21"/>
        <v>0</v>
      </c>
      <c r="G47" s="47">
        <f t="shared" si="21"/>
        <v>9</v>
      </c>
      <c r="H47" s="48"/>
      <c r="I47" s="48"/>
      <c r="J47" s="48">
        <v>9</v>
      </c>
      <c r="K47" s="48"/>
      <c r="L47" s="48"/>
      <c r="M47" s="31">
        <f t="shared" si="10"/>
        <v>3</v>
      </c>
      <c r="N47" s="46">
        <f t="shared" si="11"/>
        <v>13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>
        <v>9</v>
      </c>
      <c r="AK47" s="49">
        <v>3</v>
      </c>
      <c r="AL47" s="49">
        <v>13</v>
      </c>
      <c r="AM47" s="105"/>
      <c r="AN47" s="105"/>
      <c r="AO47" s="105"/>
      <c r="AP47" s="105"/>
      <c r="AQ47" s="105"/>
      <c r="AR47" s="105">
        <v>1</v>
      </c>
      <c r="AS47" s="130">
        <f t="shared" si="20"/>
        <v>0.48</v>
      </c>
      <c r="AT47" s="94">
        <v>1</v>
      </c>
      <c r="AU47" s="95"/>
      <c r="AV47" s="95"/>
      <c r="AX47" s="30"/>
    </row>
    <row r="48" spans="1:57" s="9" customFormat="1" ht="36" customHeight="1" x14ac:dyDescent="0.2">
      <c r="A48" s="68" t="s">
        <v>90</v>
      </c>
      <c r="B48" s="72" t="s">
        <v>72</v>
      </c>
      <c r="C48" s="16" t="s">
        <v>49</v>
      </c>
      <c r="D48" s="100">
        <f t="shared" si="18"/>
        <v>75</v>
      </c>
      <c r="E48" s="100">
        <f t="shared" si="19"/>
        <v>60</v>
      </c>
      <c r="F48" s="87">
        <f t="shared" si="21"/>
        <v>0</v>
      </c>
      <c r="G48" s="47">
        <f t="shared" si="21"/>
        <v>56</v>
      </c>
      <c r="H48" s="17"/>
      <c r="I48" s="17"/>
      <c r="J48" s="17"/>
      <c r="K48" s="17"/>
      <c r="L48" s="17">
        <v>56</v>
      </c>
      <c r="M48" s="31">
        <f t="shared" si="10"/>
        <v>4</v>
      </c>
      <c r="N48" s="46">
        <f t="shared" si="11"/>
        <v>15</v>
      </c>
      <c r="O48" s="18"/>
      <c r="P48" s="18"/>
      <c r="Q48" s="18"/>
      <c r="R48" s="18"/>
      <c r="S48" s="18"/>
      <c r="T48" s="18">
        <v>56</v>
      </c>
      <c r="U48" s="18">
        <v>4</v>
      </c>
      <c r="V48" s="18">
        <v>15</v>
      </c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03"/>
      <c r="AN48" s="103">
        <v>3</v>
      </c>
      <c r="AO48" s="103"/>
      <c r="AP48" s="103"/>
      <c r="AQ48" s="103"/>
      <c r="AR48" s="103"/>
      <c r="AS48" s="129">
        <f>E48/30</f>
        <v>2</v>
      </c>
      <c r="AT48" s="94">
        <v>3</v>
      </c>
      <c r="AU48" s="94"/>
      <c r="AV48" s="94"/>
      <c r="AX48" s="30"/>
    </row>
    <row r="49" spans="1:50" s="9" customFormat="1" ht="36" customHeight="1" thickBot="1" x14ac:dyDescent="0.25">
      <c r="A49" s="67" t="s">
        <v>65</v>
      </c>
      <c r="B49" s="72" t="s">
        <v>73</v>
      </c>
      <c r="C49" s="20" t="s">
        <v>58</v>
      </c>
      <c r="D49" s="66">
        <f t="shared" si="18"/>
        <v>50</v>
      </c>
      <c r="E49" s="66">
        <f t="shared" si="19"/>
        <v>35</v>
      </c>
      <c r="F49" s="87">
        <f t="shared" si="21"/>
        <v>0</v>
      </c>
      <c r="G49" s="47">
        <f t="shared" si="21"/>
        <v>30</v>
      </c>
      <c r="H49" s="21"/>
      <c r="I49" s="21"/>
      <c r="J49" s="21"/>
      <c r="K49" s="21"/>
      <c r="L49" s="21">
        <v>30</v>
      </c>
      <c r="M49" s="31">
        <f t="shared" si="10"/>
        <v>5</v>
      </c>
      <c r="N49" s="46">
        <f t="shared" si="11"/>
        <v>15</v>
      </c>
      <c r="O49" s="22"/>
      <c r="P49" s="22"/>
      <c r="Q49" s="22"/>
      <c r="R49" s="22"/>
      <c r="S49" s="22"/>
      <c r="T49" s="22"/>
      <c r="U49" s="22"/>
      <c r="V49" s="22"/>
      <c r="W49" s="22"/>
      <c r="X49" s="22">
        <v>30</v>
      </c>
      <c r="Y49" s="22">
        <v>5</v>
      </c>
      <c r="Z49" s="22">
        <v>15</v>
      </c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106"/>
      <c r="AN49" s="106"/>
      <c r="AO49" s="106">
        <v>2</v>
      </c>
      <c r="AP49" s="106"/>
      <c r="AQ49" s="106"/>
      <c r="AR49" s="106"/>
      <c r="AS49" s="133">
        <f>E49/30</f>
        <v>1.1666666666666667</v>
      </c>
      <c r="AT49" s="89">
        <v>2</v>
      </c>
      <c r="AU49" s="89"/>
      <c r="AV49" s="89"/>
      <c r="AX49" s="30"/>
    </row>
    <row r="50" spans="1:50" s="13" customFormat="1" ht="75" customHeight="1" thickBot="1" x14ac:dyDescent="0.25">
      <c r="A50" s="11" t="s">
        <v>111</v>
      </c>
      <c r="B50" s="12" t="s">
        <v>247</v>
      </c>
      <c r="C50" s="11"/>
      <c r="D50" s="33">
        <f>SUM(D51:D51)</f>
        <v>275</v>
      </c>
      <c r="E50" s="33">
        <f>SUM(E51:E51)</f>
        <v>120</v>
      </c>
      <c r="F50" s="33">
        <f>SUM(F51:F51)</f>
        <v>0</v>
      </c>
      <c r="G50" s="33">
        <f t="shared" ref="G50:AV50" si="22">SUM(G51:G51)</f>
        <v>70</v>
      </c>
      <c r="H50" s="33">
        <f t="shared" si="22"/>
        <v>70</v>
      </c>
      <c r="I50" s="33">
        <f t="shared" si="22"/>
        <v>0</v>
      </c>
      <c r="J50" s="33">
        <f t="shared" si="22"/>
        <v>0</v>
      </c>
      <c r="K50" s="33">
        <f t="shared" si="22"/>
        <v>0</v>
      </c>
      <c r="L50" s="33">
        <f t="shared" si="22"/>
        <v>0</v>
      </c>
      <c r="M50" s="108">
        <f t="shared" si="22"/>
        <v>50</v>
      </c>
      <c r="N50" s="33">
        <f t="shared" si="22"/>
        <v>155</v>
      </c>
      <c r="O50" s="33">
        <f t="shared" si="22"/>
        <v>0</v>
      </c>
      <c r="P50" s="33">
        <f t="shared" si="22"/>
        <v>0</v>
      </c>
      <c r="Q50" s="33">
        <f t="shared" si="22"/>
        <v>0</v>
      </c>
      <c r="R50" s="33">
        <f t="shared" si="22"/>
        <v>0</v>
      </c>
      <c r="S50" s="33">
        <f t="shared" si="22"/>
        <v>0</v>
      </c>
      <c r="T50" s="33">
        <f t="shared" si="22"/>
        <v>0</v>
      </c>
      <c r="U50" s="33">
        <f t="shared" si="22"/>
        <v>0</v>
      </c>
      <c r="V50" s="33">
        <f t="shared" si="22"/>
        <v>0</v>
      </c>
      <c r="W50" s="33">
        <f t="shared" si="22"/>
        <v>0</v>
      </c>
      <c r="X50" s="33">
        <f t="shared" si="22"/>
        <v>15</v>
      </c>
      <c r="Y50" s="41">
        <f t="shared" si="22"/>
        <v>10</v>
      </c>
      <c r="Z50" s="41">
        <f t="shared" si="22"/>
        <v>25</v>
      </c>
      <c r="AA50" s="41">
        <f t="shared" si="22"/>
        <v>0</v>
      </c>
      <c r="AB50" s="41">
        <f t="shared" si="22"/>
        <v>15</v>
      </c>
      <c r="AC50" s="41">
        <f t="shared" si="22"/>
        <v>10</v>
      </c>
      <c r="AD50" s="41">
        <f t="shared" si="22"/>
        <v>25</v>
      </c>
      <c r="AE50" s="41">
        <f t="shared" si="22"/>
        <v>0</v>
      </c>
      <c r="AF50" s="41">
        <f t="shared" si="22"/>
        <v>15</v>
      </c>
      <c r="AG50" s="41">
        <f t="shared" si="22"/>
        <v>10</v>
      </c>
      <c r="AH50" s="41">
        <f t="shared" si="22"/>
        <v>50</v>
      </c>
      <c r="AI50" s="41">
        <f t="shared" si="22"/>
        <v>0</v>
      </c>
      <c r="AJ50" s="41">
        <f t="shared" si="22"/>
        <v>25</v>
      </c>
      <c r="AK50" s="41">
        <f t="shared" si="22"/>
        <v>20</v>
      </c>
      <c r="AL50" s="41">
        <f t="shared" si="22"/>
        <v>55</v>
      </c>
      <c r="AM50" s="34">
        <f t="shared" si="22"/>
        <v>0</v>
      </c>
      <c r="AN50" s="34">
        <f t="shared" si="22"/>
        <v>0</v>
      </c>
      <c r="AO50" s="34">
        <f t="shared" si="22"/>
        <v>2</v>
      </c>
      <c r="AP50" s="34">
        <f t="shared" si="22"/>
        <v>2</v>
      </c>
      <c r="AQ50" s="34">
        <f t="shared" si="22"/>
        <v>3</v>
      </c>
      <c r="AR50" s="34">
        <f t="shared" si="22"/>
        <v>4</v>
      </c>
      <c r="AS50" s="128">
        <f>SUM(AS51)</f>
        <v>4.8</v>
      </c>
      <c r="AT50" s="109">
        <f t="shared" si="22"/>
        <v>11</v>
      </c>
      <c r="AU50" s="109">
        <f t="shared" si="22"/>
        <v>0</v>
      </c>
      <c r="AV50" s="109">
        <f t="shared" si="22"/>
        <v>11</v>
      </c>
      <c r="AX50" s="30"/>
    </row>
    <row r="51" spans="1:50" s="9" customFormat="1" ht="50.25" thickBot="1" x14ac:dyDescent="0.25">
      <c r="A51" s="14" t="s">
        <v>10</v>
      </c>
      <c r="B51" s="15" t="s">
        <v>208</v>
      </c>
      <c r="C51" s="16" t="s">
        <v>55</v>
      </c>
      <c r="D51" s="60">
        <f>SUM(E51,N51)</f>
        <v>275</v>
      </c>
      <c r="E51" s="60">
        <f>SUM(F51:G51,M51)</f>
        <v>120</v>
      </c>
      <c r="F51" s="31">
        <f>SUM(O51,S51,W51,AA51,AE51,AI51)</f>
        <v>0</v>
      </c>
      <c r="G51" s="47">
        <f t="shared" si="21"/>
        <v>70</v>
      </c>
      <c r="H51" s="17">
        <v>70</v>
      </c>
      <c r="I51" s="17"/>
      <c r="J51" s="17"/>
      <c r="K51" s="17"/>
      <c r="L51" s="17"/>
      <c r="M51" s="31">
        <f t="shared" si="10"/>
        <v>50</v>
      </c>
      <c r="N51" s="46">
        <f t="shared" si="11"/>
        <v>155</v>
      </c>
      <c r="O51" s="18"/>
      <c r="P51" s="18"/>
      <c r="Q51" s="18"/>
      <c r="R51" s="18"/>
      <c r="S51" s="18"/>
      <c r="T51" s="18"/>
      <c r="U51" s="18"/>
      <c r="V51" s="18"/>
      <c r="W51" s="18" t="s">
        <v>81</v>
      </c>
      <c r="X51" s="18">
        <v>15</v>
      </c>
      <c r="Y51" s="18">
        <v>10</v>
      </c>
      <c r="Z51" s="18">
        <v>25</v>
      </c>
      <c r="AA51" s="18"/>
      <c r="AB51" s="18">
        <v>15</v>
      </c>
      <c r="AC51" s="18">
        <v>10</v>
      </c>
      <c r="AD51" s="18">
        <v>25</v>
      </c>
      <c r="AE51" s="18"/>
      <c r="AF51" s="18">
        <v>15</v>
      </c>
      <c r="AG51" s="18">
        <v>10</v>
      </c>
      <c r="AH51" s="18">
        <v>50</v>
      </c>
      <c r="AI51" s="18"/>
      <c r="AJ51" s="18">
        <v>25</v>
      </c>
      <c r="AK51" s="18">
        <v>20</v>
      </c>
      <c r="AL51" s="18">
        <v>55</v>
      </c>
      <c r="AM51" s="35"/>
      <c r="AN51" s="35"/>
      <c r="AO51" s="35">
        <v>2</v>
      </c>
      <c r="AP51" s="35">
        <v>2</v>
      </c>
      <c r="AQ51" s="35">
        <v>3</v>
      </c>
      <c r="AR51" s="35">
        <v>4</v>
      </c>
      <c r="AS51" s="129">
        <f>E51/25</f>
        <v>4.8</v>
      </c>
      <c r="AT51" s="94">
        <v>11</v>
      </c>
      <c r="AU51" s="94"/>
      <c r="AV51" s="94">
        <f>SUM(AM51:AR51)</f>
        <v>11</v>
      </c>
      <c r="AX51" s="30"/>
    </row>
    <row r="52" spans="1:50" s="13" customFormat="1" ht="75" customHeight="1" thickBot="1" x14ac:dyDescent="0.25">
      <c r="A52" s="11" t="s">
        <v>112</v>
      </c>
      <c r="B52" s="12" t="s">
        <v>236</v>
      </c>
      <c r="C52" s="11"/>
      <c r="D52" s="33">
        <f t="shared" ref="D52:AV52" si="23">SUM(D53:D58)</f>
        <v>275</v>
      </c>
      <c r="E52" s="33">
        <f t="shared" si="23"/>
        <v>113</v>
      </c>
      <c r="F52" s="33">
        <f t="shared" si="23"/>
        <v>0</v>
      </c>
      <c r="G52" s="33">
        <f t="shared" si="23"/>
        <v>77</v>
      </c>
      <c r="H52" s="33">
        <f>SUM(H53:H58)</f>
        <v>77</v>
      </c>
      <c r="I52" s="33">
        <f>SUM(I53:I58)</f>
        <v>0</v>
      </c>
      <c r="J52" s="33">
        <f t="shared" si="23"/>
        <v>0</v>
      </c>
      <c r="K52" s="33">
        <f t="shared" si="23"/>
        <v>0</v>
      </c>
      <c r="L52" s="33">
        <f t="shared" si="23"/>
        <v>0</v>
      </c>
      <c r="M52" s="33">
        <f t="shared" si="23"/>
        <v>36</v>
      </c>
      <c r="N52" s="33">
        <f t="shared" si="23"/>
        <v>162</v>
      </c>
      <c r="O52" s="33">
        <f t="shared" si="23"/>
        <v>0</v>
      </c>
      <c r="P52" s="33">
        <f t="shared" si="23"/>
        <v>0</v>
      </c>
      <c r="Q52" s="33">
        <f t="shared" si="23"/>
        <v>0</v>
      </c>
      <c r="R52" s="33">
        <f t="shared" si="23"/>
        <v>0</v>
      </c>
      <c r="S52" s="33">
        <f t="shared" si="23"/>
        <v>0</v>
      </c>
      <c r="T52" s="33">
        <f t="shared" si="23"/>
        <v>0</v>
      </c>
      <c r="U52" s="33">
        <f t="shared" si="23"/>
        <v>0</v>
      </c>
      <c r="V52" s="33">
        <f t="shared" si="23"/>
        <v>0</v>
      </c>
      <c r="W52" s="33">
        <f t="shared" si="23"/>
        <v>0</v>
      </c>
      <c r="X52" s="33">
        <f t="shared" si="23"/>
        <v>16</v>
      </c>
      <c r="Y52" s="33">
        <f t="shared" si="23"/>
        <v>7</v>
      </c>
      <c r="Z52" s="33">
        <f t="shared" si="23"/>
        <v>27</v>
      </c>
      <c r="AA52" s="33">
        <f t="shared" si="23"/>
        <v>0</v>
      </c>
      <c r="AB52" s="33">
        <f t="shared" si="23"/>
        <v>18</v>
      </c>
      <c r="AC52" s="33">
        <f t="shared" si="23"/>
        <v>8</v>
      </c>
      <c r="AD52" s="33">
        <f t="shared" si="23"/>
        <v>24</v>
      </c>
      <c r="AE52" s="33">
        <f t="shared" si="23"/>
        <v>0</v>
      </c>
      <c r="AF52" s="33">
        <f t="shared" si="23"/>
        <v>28</v>
      </c>
      <c r="AG52" s="33">
        <f t="shared" si="23"/>
        <v>11</v>
      </c>
      <c r="AH52" s="33">
        <f t="shared" si="23"/>
        <v>36</v>
      </c>
      <c r="AI52" s="33">
        <f t="shared" si="23"/>
        <v>0</v>
      </c>
      <c r="AJ52" s="33">
        <f t="shared" si="23"/>
        <v>15</v>
      </c>
      <c r="AK52" s="33">
        <f t="shared" si="23"/>
        <v>10</v>
      </c>
      <c r="AL52" s="33">
        <f t="shared" si="23"/>
        <v>75</v>
      </c>
      <c r="AM52" s="34">
        <f t="shared" si="23"/>
        <v>0</v>
      </c>
      <c r="AN52" s="34">
        <f t="shared" si="23"/>
        <v>0</v>
      </c>
      <c r="AO52" s="34">
        <f t="shared" si="23"/>
        <v>2</v>
      </c>
      <c r="AP52" s="34">
        <f t="shared" si="23"/>
        <v>2</v>
      </c>
      <c r="AQ52" s="34">
        <f t="shared" si="23"/>
        <v>3</v>
      </c>
      <c r="AR52" s="34">
        <f t="shared" si="23"/>
        <v>4</v>
      </c>
      <c r="AS52" s="128">
        <f>SUM(AS53:AS58)</f>
        <v>4.5199999999999996</v>
      </c>
      <c r="AT52" s="109">
        <f>SUM(AT53:AT58)</f>
        <v>11</v>
      </c>
      <c r="AU52" s="109">
        <f t="shared" si="23"/>
        <v>0</v>
      </c>
      <c r="AV52" s="109">
        <f t="shared" si="23"/>
        <v>11</v>
      </c>
      <c r="AX52" s="30"/>
    </row>
    <row r="53" spans="1:50" s="82" customFormat="1" ht="29.25" customHeight="1" x14ac:dyDescent="0.2">
      <c r="A53" s="67" t="s">
        <v>10</v>
      </c>
      <c r="B53" s="58" t="s">
        <v>77</v>
      </c>
      <c r="C53" s="80" t="s">
        <v>58</v>
      </c>
      <c r="D53" s="100">
        <f t="shared" ref="D53:D58" si="24">SUM(E53,N53)</f>
        <v>25</v>
      </c>
      <c r="E53" s="100">
        <f t="shared" ref="E53:E58" si="25">SUM(F53:G53,M53)</f>
        <v>12</v>
      </c>
      <c r="F53" s="116">
        <f>SUM(O53,S53,W53,AA53,AE53,AI53)</f>
        <v>0</v>
      </c>
      <c r="G53" s="102">
        <f t="shared" si="21"/>
        <v>8</v>
      </c>
      <c r="H53" s="81">
        <v>8</v>
      </c>
      <c r="I53" s="81"/>
      <c r="J53" s="81"/>
      <c r="K53" s="81"/>
      <c r="L53" s="81"/>
      <c r="M53" s="190">
        <f t="shared" si="10"/>
        <v>4</v>
      </c>
      <c r="N53" s="192">
        <f t="shared" si="11"/>
        <v>13</v>
      </c>
      <c r="O53" s="81"/>
      <c r="P53" s="81"/>
      <c r="Q53" s="81"/>
      <c r="R53" s="81"/>
      <c r="S53" s="81"/>
      <c r="T53" s="81"/>
      <c r="U53" s="81"/>
      <c r="V53" s="81"/>
      <c r="W53" s="81"/>
      <c r="X53" s="81">
        <v>8</v>
      </c>
      <c r="Y53" s="81">
        <v>4</v>
      </c>
      <c r="Z53" s="81">
        <v>13</v>
      </c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67"/>
      <c r="AN53" s="67"/>
      <c r="AO53" s="67">
        <v>1</v>
      </c>
      <c r="AP53" s="67"/>
      <c r="AQ53" s="67"/>
      <c r="AR53" s="67"/>
      <c r="AS53" s="191">
        <f t="shared" ref="AS53:AS58" si="26">E53/25</f>
        <v>0.48</v>
      </c>
      <c r="AT53" s="81">
        <v>1</v>
      </c>
      <c r="AU53" s="81"/>
      <c r="AV53" s="81">
        <f t="shared" ref="AV53:AV58" si="27">SUM(AM53:AR53)</f>
        <v>1</v>
      </c>
      <c r="AX53" s="83"/>
    </row>
    <row r="54" spans="1:50" s="82" customFormat="1" x14ac:dyDescent="0.2">
      <c r="A54" s="67" t="s">
        <v>9</v>
      </c>
      <c r="B54" s="72" t="s">
        <v>202</v>
      </c>
      <c r="C54" s="194" t="s">
        <v>58</v>
      </c>
      <c r="D54" s="100">
        <f t="shared" si="24"/>
        <v>25</v>
      </c>
      <c r="E54" s="100">
        <f t="shared" si="25"/>
        <v>11</v>
      </c>
      <c r="F54" s="116">
        <f t="shared" ref="F54:F58" si="28">SUM(O54,S54,W54,AA54,AE54,AI54)</f>
        <v>0</v>
      </c>
      <c r="G54" s="102">
        <f t="shared" si="21"/>
        <v>8</v>
      </c>
      <c r="H54" s="195">
        <v>8</v>
      </c>
      <c r="I54" s="195"/>
      <c r="J54" s="195"/>
      <c r="K54" s="195"/>
      <c r="L54" s="195"/>
      <c r="M54" s="190">
        <f t="shared" si="10"/>
        <v>3</v>
      </c>
      <c r="N54" s="192">
        <f t="shared" si="11"/>
        <v>14</v>
      </c>
      <c r="O54" s="195"/>
      <c r="P54" s="195"/>
      <c r="Q54" s="195"/>
      <c r="R54" s="195"/>
      <c r="S54" s="195"/>
      <c r="T54" s="195"/>
      <c r="U54" s="195"/>
      <c r="V54" s="195"/>
      <c r="W54" s="195"/>
      <c r="X54" s="195">
        <v>8</v>
      </c>
      <c r="Y54" s="195">
        <v>3</v>
      </c>
      <c r="Z54" s="195">
        <v>14</v>
      </c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67"/>
      <c r="AN54" s="67"/>
      <c r="AO54" s="67">
        <v>1</v>
      </c>
      <c r="AP54" s="67"/>
      <c r="AQ54" s="67"/>
      <c r="AR54" s="67"/>
      <c r="AS54" s="191">
        <f t="shared" si="26"/>
        <v>0.44</v>
      </c>
      <c r="AT54" s="81">
        <v>1</v>
      </c>
      <c r="AU54" s="81"/>
      <c r="AV54" s="81">
        <f t="shared" si="27"/>
        <v>1</v>
      </c>
    </row>
    <row r="55" spans="1:50" s="82" customFormat="1" ht="32.25" customHeight="1" x14ac:dyDescent="0.2">
      <c r="A55" s="67" t="s">
        <v>8</v>
      </c>
      <c r="B55" s="72" t="s">
        <v>98</v>
      </c>
      <c r="C55" s="194" t="s">
        <v>53</v>
      </c>
      <c r="D55" s="100">
        <f t="shared" si="24"/>
        <v>25</v>
      </c>
      <c r="E55" s="100">
        <f t="shared" si="25"/>
        <v>11</v>
      </c>
      <c r="F55" s="116">
        <f t="shared" si="28"/>
        <v>0</v>
      </c>
      <c r="G55" s="102">
        <f t="shared" si="21"/>
        <v>8</v>
      </c>
      <c r="H55" s="195">
        <v>8</v>
      </c>
      <c r="I55" s="195"/>
      <c r="J55" s="195"/>
      <c r="K55" s="195"/>
      <c r="L55" s="195"/>
      <c r="M55" s="190">
        <f t="shared" si="10"/>
        <v>3</v>
      </c>
      <c r="N55" s="192">
        <f t="shared" si="11"/>
        <v>14</v>
      </c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>
        <v>8</v>
      </c>
      <c r="AC55" s="195">
        <v>3</v>
      </c>
      <c r="AD55" s="195">
        <v>14</v>
      </c>
      <c r="AE55" s="195"/>
      <c r="AF55" s="195"/>
      <c r="AG55" s="195"/>
      <c r="AH55" s="195"/>
      <c r="AI55" s="195"/>
      <c r="AJ55" s="195"/>
      <c r="AK55" s="195"/>
      <c r="AL55" s="195"/>
      <c r="AM55" s="67"/>
      <c r="AN55" s="67"/>
      <c r="AO55" s="67"/>
      <c r="AP55" s="67">
        <v>1</v>
      </c>
      <c r="AQ55" s="67"/>
      <c r="AR55" s="67"/>
      <c r="AS55" s="191">
        <f t="shared" si="26"/>
        <v>0.44</v>
      </c>
      <c r="AT55" s="81">
        <v>1</v>
      </c>
      <c r="AU55" s="81"/>
      <c r="AV55" s="81">
        <f t="shared" si="27"/>
        <v>1</v>
      </c>
    </row>
    <row r="56" spans="1:50" s="82" customFormat="1" x14ac:dyDescent="0.2">
      <c r="A56" s="67" t="s">
        <v>7</v>
      </c>
      <c r="B56" s="72" t="s">
        <v>78</v>
      </c>
      <c r="C56" s="194" t="s">
        <v>55</v>
      </c>
      <c r="D56" s="100">
        <f t="shared" si="24"/>
        <v>100</v>
      </c>
      <c r="E56" s="100">
        <f t="shared" si="25"/>
        <v>25</v>
      </c>
      <c r="F56" s="116">
        <f t="shared" si="28"/>
        <v>0</v>
      </c>
      <c r="G56" s="102">
        <f t="shared" si="21"/>
        <v>15</v>
      </c>
      <c r="H56" s="195">
        <v>15</v>
      </c>
      <c r="I56" s="195"/>
      <c r="J56" s="195"/>
      <c r="K56" s="195"/>
      <c r="L56" s="195"/>
      <c r="M56" s="190">
        <f t="shared" si="10"/>
        <v>10</v>
      </c>
      <c r="N56" s="192">
        <f t="shared" si="11"/>
        <v>75</v>
      </c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>
        <v>15</v>
      </c>
      <c r="AK56" s="195">
        <v>10</v>
      </c>
      <c r="AL56" s="195">
        <v>75</v>
      </c>
      <c r="AM56" s="67"/>
      <c r="AN56" s="67"/>
      <c r="AO56" s="67"/>
      <c r="AP56" s="67"/>
      <c r="AQ56" s="67"/>
      <c r="AR56" s="67">
        <v>4</v>
      </c>
      <c r="AS56" s="191">
        <f t="shared" si="26"/>
        <v>1</v>
      </c>
      <c r="AT56" s="81">
        <v>4</v>
      </c>
      <c r="AU56" s="81"/>
      <c r="AV56" s="81">
        <f t="shared" si="27"/>
        <v>4</v>
      </c>
    </row>
    <row r="57" spans="1:50" s="82" customFormat="1" ht="32.25" customHeight="1" x14ac:dyDescent="0.2">
      <c r="A57" s="67" t="s">
        <v>6</v>
      </c>
      <c r="B57" s="72" t="s">
        <v>79</v>
      </c>
      <c r="C57" s="194" t="s">
        <v>52</v>
      </c>
      <c r="D57" s="100">
        <f t="shared" si="24"/>
        <v>25</v>
      </c>
      <c r="E57" s="100">
        <f t="shared" si="25"/>
        <v>11</v>
      </c>
      <c r="F57" s="116">
        <f t="shared" si="28"/>
        <v>0</v>
      </c>
      <c r="G57" s="102">
        <f t="shared" si="21"/>
        <v>8</v>
      </c>
      <c r="H57" s="195">
        <v>8</v>
      </c>
      <c r="I57" s="195"/>
      <c r="J57" s="195"/>
      <c r="K57" s="195"/>
      <c r="L57" s="195"/>
      <c r="M57" s="190">
        <f t="shared" si="10"/>
        <v>3</v>
      </c>
      <c r="N57" s="192">
        <f t="shared" si="11"/>
        <v>14</v>
      </c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>
        <v>8</v>
      </c>
      <c r="AG57" s="195">
        <v>3</v>
      </c>
      <c r="AH57" s="195">
        <v>14</v>
      </c>
      <c r="AI57" s="195"/>
      <c r="AJ57" s="195"/>
      <c r="AK57" s="195"/>
      <c r="AL57" s="195"/>
      <c r="AM57" s="67"/>
      <c r="AN57" s="67"/>
      <c r="AO57" s="67"/>
      <c r="AP57" s="67"/>
      <c r="AQ57" s="67">
        <v>1</v>
      </c>
      <c r="AR57" s="67"/>
      <c r="AS57" s="191">
        <f t="shared" si="26"/>
        <v>0.44</v>
      </c>
      <c r="AT57" s="81">
        <v>1</v>
      </c>
      <c r="AU57" s="81"/>
      <c r="AV57" s="81">
        <f t="shared" si="27"/>
        <v>1</v>
      </c>
    </row>
    <row r="58" spans="1:50" s="82" customFormat="1" ht="36" thickBot="1" x14ac:dyDescent="0.25">
      <c r="A58" s="67" t="s">
        <v>5</v>
      </c>
      <c r="B58" s="72" t="s">
        <v>95</v>
      </c>
      <c r="C58" s="194" t="s">
        <v>227</v>
      </c>
      <c r="D58" s="100">
        <f t="shared" si="24"/>
        <v>75</v>
      </c>
      <c r="E58" s="100">
        <f t="shared" si="25"/>
        <v>43</v>
      </c>
      <c r="F58" s="116">
        <f t="shared" si="28"/>
        <v>0</v>
      </c>
      <c r="G58" s="102">
        <f t="shared" si="21"/>
        <v>30</v>
      </c>
      <c r="H58" s="195">
        <v>30</v>
      </c>
      <c r="I58" s="195"/>
      <c r="J58" s="195"/>
      <c r="K58" s="195"/>
      <c r="L58" s="195"/>
      <c r="M58" s="190">
        <f t="shared" si="10"/>
        <v>13</v>
      </c>
      <c r="N58" s="192">
        <f t="shared" si="11"/>
        <v>32</v>
      </c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>
        <v>10</v>
      </c>
      <c r="AC58" s="195">
        <v>5</v>
      </c>
      <c r="AD58" s="195">
        <v>10</v>
      </c>
      <c r="AE58" s="195"/>
      <c r="AF58" s="195">
        <v>20</v>
      </c>
      <c r="AG58" s="195">
        <v>8</v>
      </c>
      <c r="AH58" s="195">
        <v>22</v>
      </c>
      <c r="AI58" s="195"/>
      <c r="AJ58" s="195"/>
      <c r="AK58" s="195"/>
      <c r="AL58" s="195"/>
      <c r="AM58" s="67"/>
      <c r="AN58" s="67"/>
      <c r="AO58" s="67"/>
      <c r="AP58" s="67">
        <v>1</v>
      </c>
      <c r="AQ58" s="67">
        <v>2</v>
      </c>
      <c r="AR58" s="67"/>
      <c r="AS58" s="191">
        <f t="shared" si="26"/>
        <v>1.72</v>
      </c>
      <c r="AT58" s="81">
        <v>3</v>
      </c>
      <c r="AU58" s="81"/>
      <c r="AV58" s="81">
        <f t="shared" si="27"/>
        <v>3</v>
      </c>
    </row>
    <row r="59" spans="1:50" s="13" customFormat="1" ht="99.75" customHeight="1" thickBot="1" x14ac:dyDescent="0.25">
      <c r="A59" s="11" t="s">
        <v>113</v>
      </c>
      <c r="B59" s="12" t="s">
        <v>237</v>
      </c>
      <c r="C59" s="11"/>
      <c r="D59" s="33">
        <f t="shared" ref="D59:N59" si="29">SUM(D60:D63)</f>
        <v>275</v>
      </c>
      <c r="E59" s="33">
        <f t="shared" si="29"/>
        <v>115</v>
      </c>
      <c r="F59" s="33">
        <f t="shared" si="29"/>
        <v>0</v>
      </c>
      <c r="G59" s="33">
        <f t="shared" si="29"/>
        <v>70</v>
      </c>
      <c r="H59" s="33">
        <f t="shared" si="29"/>
        <v>70</v>
      </c>
      <c r="I59" s="33">
        <f t="shared" si="29"/>
        <v>0</v>
      </c>
      <c r="J59" s="33">
        <f t="shared" si="29"/>
        <v>0</v>
      </c>
      <c r="K59" s="33">
        <f t="shared" si="29"/>
        <v>0</v>
      </c>
      <c r="L59" s="33">
        <f t="shared" si="29"/>
        <v>0</v>
      </c>
      <c r="M59" s="33">
        <f t="shared" si="29"/>
        <v>45</v>
      </c>
      <c r="N59" s="33">
        <f t="shared" si="29"/>
        <v>160</v>
      </c>
      <c r="O59" s="33">
        <f t="shared" ref="O59:W59" si="30">SUM(O60:O70)</f>
        <v>0</v>
      </c>
      <c r="P59" s="33">
        <f t="shared" si="30"/>
        <v>0</v>
      </c>
      <c r="Q59" s="33">
        <f t="shared" si="30"/>
        <v>0</v>
      </c>
      <c r="R59" s="33">
        <f t="shared" si="30"/>
        <v>0</v>
      </c>
      <c r="S59" s="33">
        <f t="shared" si="30"/>
        <v>0</v>
      </c>
      <c r="T59" s="33">
        <f t="shared" si="30"/>
        <v>0</v>
      </c>
      <c r="U59" s="33">
        <f t="shared" si="30"/>
        <v>0</v>
      </c>
      <c r="V59" s="33">
        <f t="shared" si="30"/>
        <v>0</v>
      </c>
      <c r="W59" s="33">
        <f t="shared" si="30"/>
        <v>0</v>
      </c>
      <c r="X59" s="33">
        <f t="shared" ref="X59:AD59" si="31">SUM(X60:X63)</f>
        <v>16</v>
      </c>
      <c r="Y59" s="33">
        <f t="shared" si="31"/>
        <v>6</v>
      </c>
      <c r="Z59" s="33">
        <f t="shared" si="31"/>
        <v>28</v>
      </c>
      <c r="AA59" s="33">
        <f t="shared" si="31"/>
        <v>0</v>
      </c>
      <c r="AB59" s="33">
        <f t="shared" si="31"/>
        <v>16</v>
      </c>
      <c r="AC59" s="33">
        <f t="shared" si="31"/>
        <v>6</v>
      </c>
      <c r="AD59" s="33">
        <f t="shared" si="31"/>
        <v>28</v>
      </c>
      <c r="AE59" s="33">
        <f>SUM(AE60:AE70)</f>
        <v>0</v>
      </c>
      <c r="AF59" s="33">
        <f>SUM(AF60:AF63)</f>
        <v>16</v>
      </c>
      <c r="AG59" s="33">
        <f>SUM(AG60:AG63)</f>
        <v>13</v>
      </c>
      <c r="AH59" s="33">
        <f>SUM(AH60:AH63)</f>
        <v>46</v>
      </c>
      <c r="AI59" s="33">
        <f>SUM(AI60:AI70)</f>
        <v>0</v>
      </c>
      <c r="AJ59" s="33">
        <f t="shared" ref="AJ59:AV59" si="32">SUM(AJ60:AJ63)</f>
        <v>22</v>
      </c>
      <c r="AK59" s="33">
        <f t="shared" si="32"/>
        <v>20</v>
      </c>
      <c r="AL59" s="33">
        <f t="shared" si="32"/>
        <v>58</v>
      </c>
      <c r="AM59" s="34">
        <f t="shared" si="32"/>
        <v>0</v>
      </c>
      <c r="AN59" s="34">
        <f t="shared" si="32"/>
        <v>0</v>
      </c>
      <c r="AO59" s="34">
        <f t="shared" si="32"/>
        <v>2</v>
      </c>
      <c r="AP59" s="34">
        <f t="shared" si="32"/>
        <v>2</v>
      </c>
      <c r="AQ59" s="34">
        <f t="shared" si="32"/>
        <v>3</v>
      </c>
      <c r="AR59" s="34">
        <f t="shared" si="32"/>
        <v>4</v>
      </c>
      <c r="AS59" s="128">
        <f t="shared" si="32"/>
        <v>4.6000000000000005</v>
      </c>
      <c r="AT59" s="108">
        <f t="shared" si="32"/>
        <v>11</v>
      </c>
      <c r="AU59" s="108">
        <f t="shared" si="32"/>
        <v>0</v>
      </c>
      <c r="AV59" s="108">
        <f t="shared" si="32"/>
        <v>11</v>
      </c>
      <c r="AX59" s="30"/>
    </row>
    <row r="60" spans="1:50" s="82" customFormat="1" ht="49.5" x14ac:dyDescent="0.2">
      <c r="A60" s="68" t="s">
        <v>10</v>
      </c>
      <c r="B60" s="59" t="s">
        <v>94</v>
      </c>
      <c r="C60" s="69" t="s">
        <v>234</v>
      </c>
      <c r="D60" s="101">
        <f>SUM(E60,N60)</f>
        <v>150</v>
      </c>
      <c r="E60" s="101">
        <f>SUM(F60:G60,M60)</f>
        <v>64</v>
      </c>
      <c r="F60" s="102">
        <f t="shared" ref="F60:G62" si="33">SUM(O60,S60,W60,AA60,AE60,AI60)</f>
        <v>0</v>
      </c>
      <c r="G60" s="102">
        <f t="shared" si="21"/>
        <v>38</v>
      </c>
      <c r="H60" s="70">
        <v>38</v>
      </c>
      <c r="I60" s="70"/>
      <c r="J60" s="70"/>
      <c r="K60" s="70"/>
      <c r="L60" s="70"/>
      <c r="M60" s="190">
        <f t="shared" si="10"/>
        <v>26</v>
      </c>
      <c r="N60" s="192">
        <f t="shared" si="11"/>
        <v>86</v>
      </c>
      <c r="O60" s="70"/>
      <c r="P60" s="70"/>
      <c r="Q60" s="70"/>
      <c r="R60" s="70"/>
      <c r="S60" s="70"/>
      <c r="T60" s="70"/>
      <c r="U60" s="70"/>
      <c r="V60" s="70"/>
      <c r="W60" s="70"/>
      <c r="X60" s="70">
        <v>8</v>
      </c>
      <c r="Y60" s="70">
        <v>3</v>
      </c>
      <c r="Z60" s="70">
        <v>14</v>
      </c>
      <c r="AA60" s="70"/>
      <c r="AB60" s="70">
        <v>8</v>
      </c>
      <c r="AC60" s="70">
        <v>3</v>
      </c>
      <c r="AD60" s="70">
        <v>14</v>
      </c>
      <c r="AE60" s="70"/>
      <c r="AF60" s="70">
        <v>8</v>
      </c>
      <c r="AG60" s="70">
        <v>10</v>
      </c>
      <c r="AH60" s="70">
        <v>32</v>
      </c>
      <c r="AI60" s="70"/>
      <c r="AJ60" s="70">
        <v>14</v>
      </c>
      <c r="AK60" s="70">
        <v>10</v>
      </c>
      <c r="AL60" s="70">
        <v>26</v>
      </c>
      <c r="AM60" s="68"/>
      <c r="AN60" s="68"/>
      <c r="AO60" s="68">
        <v>1</v>
      </c>
      <c r="AP60" s="68">
        <v>1</v>
      </c>
      <c r="AQ60" s="68">
        <v>2</v>
      </c>
      <c r="AR60" s="68">
        <v>2</v>
      </c>
      <c r="AS60" s="193">
        <f>E60/25</f>
        <v>2.56</v>
      </c>
      <c r="AT60" s="70">
        <v>6</v>
      </c>
      <c r="AU60" s="70"/>
      <c r="AV60" s="70">
        <f>SUM(AM60:AR60)</f>
        <v>6</v>
      </c>
      <c r="AX60" s="83"/>
    </row>
    <row r="61" spans="1:50" s="82" customFormat="1" ht="49.5" x14ac:dyDescent="0.2">
      <c r="A61" s="68" t="s">
        <v>9</v>
      </c>
      <c r="B61" s="73" t="s">
        <v>200</v>
      </c>
      <c r="C61" s="122" t="s">
        <v>226</v>
      </c>
      <c r="D61" s="101">
        <f>SUM(E61,N61)</f>
        <v>75</v>
      </c>
      <c r="E61" s="101">
        <f>SUM(F61:G61,M61)</f>
        <v>29</v>
      </c>
      <c r="F61" s="102">
        <f t="shared" si="33"/>
        <v>0</v>
      </c>
      <c r="G61" s="102">
        <f t="shared" si="21"/>
        <v>16</v>
      </c>
      <c r="H61" s="123">
        <v>16</v>
      </c>
      <c r="I61" s="123"/>
      <c r="J61" s="123"/>
      <c r="K61" s="123"/>
      <c r="L61" s="123"/>
      <c r="M61" s="190">
        <f t="shared" si="10"/>
        <v>13</v>
      </c>
      <c r="N61" s="192">
        <f t="shared" si="11"/>
        <v>46</v>
      </c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>
        <v>8</v>
      </c>
      <c r="AG61" s="123">
        <v>3</v>
      </c>
      <c r="AH61" s="123">
        <v>14</v>
      </c>
      <c r="AI61" s="123"/>
      <c r="AJ61" s="123">
        <v>8</v>
      </c>
      <c r="AK61" s="123">
        <v>10</v>
      </c>
      <c r="AL61" s="123">
        <v>32</v>
      </c>
      <c r="AM61" s="68"/>
      <c r="AN61" s="68"/>
      <c r="AO61" s="68"/>
      <c r="AP61" s="68"/>
      <c r="AQ61" s="68">
        <v>1</v>
      </c>
      <c r="AR61" s="68">
        <v>2</v>
      </c>
      <c r="AS61" s="193">
        <f>E61/25</f>
        <v>1.1599999999999999</v>
      </c>
      <c r="AT61" s="70">
        <v>3</v>
      </c>
      <c r="AU61" s="70"/>
      <c r="AV61" s="70">
        <f>SUM(AM61:AR61)</f>
        <v>3</v>
      </c>
    </row>
    <row r="62" spans="1:50" s="82" customFormat="1" x14ac:dyDescent="0.2">
      <c r="A62" s="68" t="s">
        <v>8</v>
      </c>
      <c r="B62" s="73" t="s">
        <v>96</v>
      </c>
      <c r="C62" s="122" t="s">
        <v>58</v>
      </c>
      <c r="D62" s="101">
        <f>SUM(E62,N62)</f>
        <v>25</v>
      </c>
      <c r="E62" s="101">
        <f>SUM(F62:G62,M62)</f>
        <v>11</v>
      </c>
      <c r="F62" s="102">
        <f t="shared" si="33"/>
        <v>0</v>
      </c>
      <c r="G62" s="102">
        <f t="shared" si="33"/>
        <v>8</v>
      </c>
      <c r="H62" s="123">
        <v>8</v>
      </c>
      <c r="I62" s="123"/>
      <c r="J62" s="123"/>
      <c r="K62" s="123"/>
      <c r="L62" s="123"/>
      <c r="M62" s="190">
        <f t="shared" si="10"/>
        <v>3</v>
      </c>
      <c r="N62" s="192">
        <f t="shared" si="11"/>
        <v>14</v>
      </c>
      <c r="O62" s="123"/>
      <c r="P62" s="123"/>
      <c r="Q62" s="123"/>
      <c r="R62" s="123"/>
      <c r="S62" s="123"/>
      <c r="T62" s="123"/>
      <c r="U62" s="123"/>
      <c r="V62" s="123"/>
      <c r="W62" s="123"/>
      <c r="X62" s="123">
        <v>8</v>
      </c>
      <c r="Y62" s="123">
        <v>3</v>
      </c>
      <c r="Z62" s="123">
        <v>14</v>
      </c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68"/>
      <c r="AN62" s="68"/>
      <c r="AO62" s="68">
        <v>1</v>
      </c>
      <c r="AP62" s="68"/>
      <c r="AQ62" s="68"/>
      <c r="AR62" s="68"/>
      <c r="AS62" s="193">
        <f>E62/25</f>
        <v>0.44</v>
      </c>
      <c r="AT62" s="70">
        <v>1</v>
      </c>
      <c r="AU62" s="70"/>
      <c r="AV62" s="70">
        <f>SUM(AM62:AR62)</f>
        <v>1</v>
      </c>
    </row>
    <row r="63" spans="1:50" s="82" customFormat="1" x14ac:dyDescent="0.2">
      <c r="A63" s="74" t="s">
        <v>7</v>
      </c>
      <c r="B63" s="208" t="s">
        <v>97</v>
      </c>
      <c r="C63" s="205" t="s">
        <v>53</v>
      </c>
      <c r="D63" s="209">
        <f>SUM(E63,N63)</f>
        <v>25</v>
      </c>
      <c r="E63" s="209">
        <f>SUM(F63:G63,M63)</f>
        <v>11</v>
      </c>
      <c r="F63" s="210">
        <f t="shared" ref="F63" si="34">SUM(O63,S63,W63,AA63,AE63,AI63)</f>
        <v>0</v>
      </c>
      <c r="G63" s="210">
        <f t="shared" ref="G63" si="35">SUM(P63,T63,X63,AB63,AF63,AJ63)</f>
        <v>8</v>
      </c>
      <c r="H63" s="211">
        <v>8</v>
      </c>
      <c r="I63" s="211"/>
      <c r="J63" s="211"/>
      <c r="K63" s="211"/>
      <c r="L63" s="211"/>
      <c r="M63" s="212">
        <f t="shared" ref="M63" si="36">SUM(Q63,U63,Y63,AC63,AG63,AK63)</f>
        <v>3</v>
      </c>
      <c r="N63" s="213">
        <f t="shared" ref="N63" si="37">SUM(R63,V63,Z63,AD63,AH63,AL63)</f>
        <v>14</v>
      </c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>
        <v>8</v>
      </c>
      <c r="AC63" s="211">
        <v>3</v>
      </c>
      <c r="AD63" s="211">
        <v>14</v>
      </c>
      <c r="AE63" s="211"/>
      <c r="AF63" s="211"/>
      <c r="AG63" s="211"/>
      <c r="AH63" s="211"/>
      <c r="AI63" s="211"/>
      <c r="AJ63" s="211"/>
      <c r="AK63" s="211"/>
      <c r="AL63" s="211"/>
      <c r="AM63" s="74"/>
      <c r="AN63" s="74"/>
      <c r="AO63" s="74"/>
      <c r="AP63" s="74">
        <v>1</v>
      </c>
      <c r="AQ63" s="74"/>
      <c r="AR63" s="74"/>
      <c r="AS63" s="214">
        <f>E63/25</f>
        <v>0.44</v>
      </c>
      <c r="AT63" s="215">
        <v>1</v>
      </c>
      <c r="AU63" s="215"/>
      <c r="AV63" s="215">
        <f>SUM(AM63:AR63)</f>
        <v>1</v>
      </c>
    </row>
    <row r="64" spans="1:50" s="219" customFormat="1" ht="81.599999999999994" customHeight="1" x14ac:dyDescent="0.2">
      <c r="A64" s="112" t="s">
        <v>201</v>
      </c>
      <c r="B64" s="217" t="s">
        <v>240</v>
      </c>
      <c r="C64" s="207"/>
      <c r="D64" s="218">
        <f t="shared" ref="D64:I64" si="38">SUM(D65:D70)</f>
        <v>276</v>
      </c>
      <c r="E64" s="218">
        <f t="shared" si="38"/>
        <v>116</v>
      </c>
      <c r="F64" s="218">
        <f t="shared" si="38"/>
        <v>0</v>
      </c>
      <c r="G64" s="218">
        <f t="shared" si="38"/>
        <v>70</v>
      </c>
      <c r="H64" s="220">
        <f t="shared" si="38"/>
        <v>70</v>
      </c>
      <c r="I64" s="220">
        <f t="shared" si="38"/>
        <v>0</v>
      </c>
      <c r="J64" s="220">
        <v>0</v>
      </c>
      <c r="K64" s="220">
        <v>0</v>
      </c>
      <c r="L64" s="220">
        <v>0</v>
      </c>
      <c r="M64" s="218">
        <f>SUM(M65:M70)</f>
        <v>46</v>
      </c>
      <c r="N64" s="218">
        <f>SUM(N65:N70)</f>
        <v>160</v>
      </c>
      <c r="O64" s="220">
        <v>0</v>
      </c>
      <c r="P64" s="220">
        <v>0</v>
      </c>
      <c r="Q64" s="220">
        <v>0</v>
      </c>
      <c r="R64" s="220">
        <v>0</v>
      </c>
      <c r="S64" s="220">
        <v>0</v>
      </c>
      <c r="T64" s="220">
        <v>0</v>
      </c>
      <c r="U64" s="220">
        <v>0</v>
      </c>
      <c r="V64" s="220">
        <v>0</v>
      </c>
      <c r="W64" s="220">
        <v>0</v>
      </c>
      <c r="X64" s="220">
        <f>SUM(X65:X70)</f>
        <v>15</v>
      </c>
      <c r="Y64" s="220">
        <f>SUM(Y65:Y70)</f>
        <v>10</v>
      </c>
      <c r="Z64" s="220">
        <f>SUM(Z65:Z70)</f>
        <v>25</v>
      </c>
      <c r="AA64" s="220">
        <v>0</v>
      </c>
      <c r="AB64" s="220">
        <f>SUM(AB65:AB70)</f>
        <v>17</v>
      </c>
      <c r="AC64" s="220">
        <f>SUM(AC65:AC70)</f>
        <v>7</v>
      </c>
      <c r="AD64" s="220">
        <f>SUM(AD65:AD70)</f>
        <v>27</v>
      </c>
      <c r="AE64" s="220">
        <v>0</v>
      </c>
      <c r="AF64" s="220">
        <f>SUM(AF65:AF70)</f>
        <v>23</v>
      </c>
      <c r="AG64" s="220">
        <f>SUM(AG65:AG70)</f>
        <v>14</v>
      </c>
      <c r="AH64" s="220">
        <f>SUM(AH65:AH70)</f>
        <v>38</v>
      </c>
      <c r="AI64" s="220">
        <v>0</v>
      </c>
      <c r="AJ64" s="220">
        <f>SUM(AJ65:AJ70)</f>
        <v>15</v>
      </c>
      <c r="AK64" s="220">
        <f>SUM(AK65:AK70)</f>
        <v>15</v>
      </c>
      <c r="AL64" s="220">
        <f>SUM(AL65:AL70)</f>
        <v>70</v>
      </c>
      <c r="AM64" s="51">
        <v>0</v>
      </c>
      <c r="AN64" s="51">
        <v>0</v>
      </c>
      <c r="AO64" s="51">
        <f>SUM(AP65:AP70)</f>
        <v>2</v>
      </c>
      <c r="AP64" s="51">
        <f>SUM(AP65:AP70)</f>
        <v>2</v>
      </c>
      <c r="AQ64" s="51">
        <f>SUM(AQ65:AQ70)</f>
        <v>3</v>
      </c>
      <c r="AR64" s="51">
        <f>SUM(AR65:AR70)</f>
        <v>4</v>
      </c>
      <c r="AS64" s="221">
        <f>SUM(AS65:AS70)</f>
        <v>4.6399999999999997</v>
      </c>
      <c r="AT64" s="220">
        <f>SUM(AT65:AT70)</f>
        <v>11</v>
      </c>
      <c r="AU64" s="220">
        <v>0</v>
      </c>
      <c r="AV64" s="220">
        <f>SUM(AV65:AV70)</f>
        <v>11</v>
      </c>
    </row>
    <row r="65" spans="1:50" s="82" customFormat="1" x14ac:dyDescent="0.2">
      <c r="A65" s="68" t="s">
        <v>10</v>
      </c>
      <c r="B65" s="59" t="s">
        <v>205</v>
      </c>
      <c r="C65" s="216" t="s">
        <v>58</v>
      </c>
      <c r="D65" s="101">
        <f t="shared" ref="D65:D70" si="39">SUM(E65,N65)</f>
        <v>50</v>
      </c>
      <c r="E65" s="101">
        <f t="shared" ref="E65:E70" si="40">SUM(F65:G65,M65)</f>
        <v>25</v>
      </c>
      <c r="F65" s="102">
        <f t="shared" ref="F65:F70" si="41">SUM(O65,S65,W65,AA65,AE65,AI65)</f>
        <v>0</v>
      </c>
      <c r="G65" s="102">
        <f t="shared" ref="G65:G70" si="42">SUM(P65,T65,X65,AB65,AF65,AJ65)</f>
        <v>15</v>
      </c>
      <c r="H65" s="70">
        <v>15</v>
      </c>
      <c r="I65" s="70"/>
      <c r="J65" s="70"/>
      <c r="K65" s="70"/>
      <c r="L65" s="70"/>
      <c r="M65" s="190">
        <f t="shared" ref="M65:N70" si="43">SUM(Q65,U65,Y65,AC65,AG65,AK65)</f>
        <v>10</v>
      </c>
      <c r="N65" s="192">
        <f t="shared" si="43"/>
        <v>25</v>
      </c>
      <c r="O65" s="70"/>
      <c r="P65" s="70"/>
      <c r="Q65" s="70"/>
      <c r="R65" s="70"/>
      <c r="S65" s="70"/>
      <c r="T65" s="70"/>
      <c r="U65" s="70"/>
      <c r="V65" s="70"/>
      <c r="W65" s="70"/>
      <c r="X65" s="70">
        <v>15</v>
      </c>
      <c r="Y65" s="70">
        <v>10</v>
      </c>
      <c r="Z65" s="70">
        <v>25</v>
      </c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68"/>
      <c r="AN65" s="68"/>
      <c r="AO65" s="68">
        <v>2</v>
      </c>
      <c r="AP65" s="68"/>
      <c r="AQ65" s="68"/>
      <c r="AR65" s="68"/>
      <c r="AS65" s="193">
        <f t="shared" ref="AS65:AS70" si="44">E65/25</f>
        <v>1</v>
      </c>
      <c r="AT65" s="70">
        <v>2</v>
      </c>
      <c r="AU65" s="70"/>
      <c r="AV65" s="70">
        <f>SUM(AM65:AR65)</f>
        <v>2</v>
      </c>
    </row>
    <row r="66" spans="1:50" s="82" customFormat="1" x14ac:dyDescent="0.2">
      <c r="A66" s="84" t="s">
        <v>9</v>
      </c>
      <c r="B66" s="73" t="s">
        <v>206</v>
      </c>
      <c r="C66" s="205" t="s">
        <v>53</v>
      </c>
      <c r="D66" s="101">
        <f t="shared" si="39"/>
        <v>26</v>
      </c>
      <c r="E66" s="101">
        <f t="shared" si="40"/>
        <v>13</v>
      </c>
      <c r="F66" s="102">
        <f t="shared" si="41"/>
        <v>0</v>
      </c>
      <c r="G66" s="102">
        <f t="shared" si="42"/>
        <v>9</v>
      </c>
      <c r="H66" s="123">
        <v>9</v>
      </c>
      <c r="I66" s="123"/>
      <c r="J66" s="123"/>
      <c r="K66" s="123"/>
      <c r="L66" s="123"/>
      <c r="M66" s="190">
        <f t="shared" si="43"/>
        <v>4</v>
      </c>
      <c r="N66" s="192">
        <f t="shared" si="43"/>
        <v>13</v>
      </c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70">
        <v>9</v>
      </c>
      <c r="AC66" s="70">
        <v>4</v>
      </c>
      <c r="AD66" s="70">
        <v>13</v>
      </c>
      <c r="AE66" s="123"/>
      <c r="AF66" s="123"/>
      <c r="AG66" s="123"/>
      <c r="AH66" s="123"/>
      <c r="AI66" s="123"/>
      <c r="AJ66" s="123"/>
      <c r="AK66" s="123"/>
      <c r="AL66" s="123"/>
      <c r="AM66" s="68"/>
      <c r="AN66" s="68"/>
      <c r="AO66" s="68"/>
      <c r="AP66" s="68">
        <v>1</v>
      </c>
      <c r="AQ66" s="68"/>
      <c r="AR66" s="68"/>
      <c r="AS66" s="193">
        <f t="shared" si="44"/>
        <v>0.52</v>
      </c>
      <c r="AT66" s="70">
        <v>1</v>
      </c>
      <c r="AU66" s="70"/>
      <c r="AV66" s="70">
        <f t="shared" ref="AV66:AV70" si="45">SUM(AM66:AR66)</f>
        <v>1</v>
      </c>
    </row>
    <row r="67" spans="1:50" s="82" customFormat="1" x14ac:dyDescent="0.2">
      <c r="A67" s="206" t="s">
        <v>8</v>
      </c>
      <c r="B67" s="73" t="s">
        <v>207</v>
      </c>
      <c r="C67" s="205" t="s">
        <v>53</v>
      </c>
      <c r="D67" s="101">
        <f t="shared" si="39"/>
        <v>25</v>
      </c>
      <c r="E67" s="101">
        <f t="shared" si="40"/>
        <v>11</v>
      </c>
      <c r="F67" s="102">
        <f t="shared" si="41"/>
        <v>0</v>
      </c>
      <c r="G67" s="102">
        <f t="shared" si="42"/>
        <v>8</v>
      </c>
      <c r="H67" s="123">
        <v>8</v>
      </c>
      <c r="I67" s="123"/>
      <c r="J67" s="123"/>
      <c r="K67" s="123"/>
      <c r="L67" s="123"/>
      <c r="M67" s="190">
        <f t="shared" si="43"/>
        <v>3</v>
      </c>
      <c r="N67" s="192">
        <f t="shared" si="43"/>
        <v>14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70">
        <v>8</v>
      </c>
      <c r="AC67" s="70">
        <v>3</v>
      </c>
      <c r="AD67" s="70">
        <v>14</v>
      </c>
      <c r="AE67" s="123"/>
      <c r="AF67" s="123"/>
      <c r="AG67" s="123"/>
      <c r="AH67" s="123"/>
      <c r="AI67" s="123"/>
      <c r="AJ67" s="123"/>
      <c r="AK67" s="123"/>
      <c r="AL67" s="123"/>
      <c r="AM67" s="68"/>
      <c r="AN67" s="68"/>
      <c r="AO67" s="68"/>
      <c r="AP67" s="68">
        <v>1</v>
      </c>
      <c r="AQ67" s="68"/>
      <c r="AR67" s="68"/>
      <c r="AS67" s="193">
        <f t="shared" si="44"/>
        <v>0.44</v>
      </c>
      <c r="AT67" s="70">
        <v>1</v>
      </c>
      <c r="AU67" s="70"/>
      <c r="AV67" s="70">
        <f t="shared" si="45"/>
        <v>1</v>
      </c>
    </row>
    <row r="68" spans="1:50" s="82" customFormat="1" ht="123.75" x14ac:dyDescent="0.2">
      <c r="A68" s="84" t="s">
        <v>7</v>
      </c>
      <c r="B68" s="73" t="s">
        <v>209</v>
      </c>
      <c r="C68" s="122" t="s">
        <v>52</v>
      </c>
      <c r="D68" s="101">
        <f t="shared" si="39"/>
        <v>25</v>
      </c>
      <c r="E68" s="101">
        <f t="shared" si="40"/>
        <v>12</v>
      </c>
      <c r="F68" s="102">
        <f t="shared" si="41"/>
        <v>0</v>
      </c>
      <c r="G68" s="102">
        <f t="shared" si="42"/>
        <v>8</v>
      </c>
      <c r="H68" s="123">
        <v>8</v>
      </c>
      <c r="I68" s="123"/>
      <c r="J68" s="123"/>
      <c r="K68" s="123"/>
      <c r="L68" s="123"/>
      <c r="M68" s="190">
        <f t="shared" si="43"/>
        <v>4</v>
      </c>
      <c r="N68" s="192">
        <f t="shared" si="43"/>
        <v>13</v>
      </c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>
        <v>8</v>
      </c>
      <c r="AG68" s="123">
        <v>4</v>
      </c>
      <c r="AH68" s="123">
        <v>13</v>
      </c>
      <c r="AI68" s="123"/>
      <c r="AJ68" s="123"/>
      <c r="AK68" s="123"/>
      <c r="AL68" s="123"/>
      <c r="AM68" s="68"/>
      <c r="AN68" s="68"/>
      <c r="AO68" s="68"/>
      <c r="AP68" s="68"/>
      <c r="AQ68" s="68">
        <v>1</v>
      </c>
      <c r="AR68" s="68"/>
      <c r="AS68" s="193">
        <f t="shared" si="44"/>
        <v>0.48</v>
      </c>
      <c r="AT68" s="70">
        <v>1</v>
      </c>
      <c r="AU68" s="70"/>
      <c r="AV68" s="70">
        <f t="shared" si="45"/>
        <v>1</v>
      </c>
    </row>
    <row r="69" spans="1:50" s="82" customFormat="1" ht="49.5" x14ac:dyDescent="0.2">
      <c r="A69" s="84" t="s">
        <v>6</v>
      </c>
      <c r="B69" s="73" t="s">
        <v>203</v>
      </c>
      <c r="C69" s="216" t="s">
        <v>66</v>
      </c>
      <c r="D69" s="101">
        <f t="shared" si="39"/>
        <v>50</v>
      </c>
      <c r="E69" s="101">
        <f t="shared" si="40"/>
        <v>25</v>
      </c>
      <c r="F69" s="102">
        <f t="shared" si="41"/>
        <v>0</v>
      </c>
      <c r="G69" s="102">
        <f t="shared" si="42"/>
        <v>15</v>
      </c>
      <c r="H69" s="123">
        <v>15</v>
      </c>
      <c r="I69" s="123"/>
      <c r="J69" s="123"/>
      <c r="K69" s="123"/>
      <c r="L69" s="123"/>
      <c r="M69" s="190">
        <f t="shared" si="43"/>
        <v>10</v>
      </c>
      <c r="N69" s="192">
        <f t="shared" si="43"/>
        <v>25</v>
      </c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>
        <v>15</v>
      </c>
      <c r="AG69" s="123">
        <v>10</v>
      </c>
      <c r="AH69" s="123">
        <v>25</v>
      </c>
      <c r="AI69" s="123"/>
      <c r="AJ69" s="123"/>
      <c r="AK69" s="123"/>
      <c r="AL69" s="123"/>
      <c r="AM69" s="68"/>
      <c r="AN69" s="68"/>
      <c r="AO69" s="68"/>
      <c r="AP69" s="68"/>
      <c r="AQ69" s="68">
        <v>2</v>
      </c>
      <c r="AR69" s="68"/>
      <c r="AS69" s="193">
        <f t="shared" si="44"/>
        <v>1</v>
      </c>
      <c r="AT69" s="70">
        <v>2</v>
      </c>
      <c r="AU69" s="70"/>
      <c r="AV69" s="70">
        <f t="shared" si="45"/>
        <v>2</v>
      </c>
    </row>
    <row r="70" spans="1:50" s="82" customFormat="1" ht="49.5" x14ac:dyDescent="0.2">
      <c r="A70" s="84" t="s">
        <v>5</v>
      </c>
      <c r="B70" s="73" t="s">
        <v>204</v>
      </c>
      <c r="C70" s="205" t="s">
        <v>57</v>
      </c>
      <c r="D70" s="101">
        <f t="shared" si="39"/>
        <v>100</v>
      </c>
      <c r="E70" s="101">
        <f t="shared" si="40"/>
        <v>30</v>
      </c>
      <c r="F70" s="102">
        <f t="shared" si="41"/>
        <v>0</v>
      </c>
      <c r="G70" s="102">
        <f t="shared" si="42"/>
        <v>15</v>
      </c>
      <c r="H70" s="123">
        <v>15</v>
      </c>
      <c r="I70" s="123"/>
      <c r="J70" s="123"/>
      <c r="K70" s="123"/>
      <c r="L70" s="123"/>
      <c r="M70" s="190">
        <f t="shared" si="43"/>
        <v>15</v>
      </c>
      <c r="N70" s="192">
        <f t="shared" si="43"/>
        <v>70</v>
      </c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>
        <v>15</v>
      </c>
      <c r="AK70" s="123">
        <v>15</v>
      </c>
      <c r="AL70" s="123">
        <v>70</v>
      </c>
      <c r="AM70" s="68"/>
      <c r="AN70" s="68"/>
      <c r="AO70" s="68"/>
      <c r="AP70" s="68"/>
      <c r="AQ70" s="68"/>
      <c r="AR70" s="68">
        <v>4</v>
      </c>
      <c r="AS70" s="193">
        <f t="shared" si="44"/>
        <v>1.2</v>
      </c>
      <c r="AT70" s="70">
        <v>4</v>
      </c>
      <c r="AU70" s="70"/>
      <c r="AV70" s="70">
        <f t="shared" si="45"/>
        <v>4</v>
      </c>
    </row>
    <row r="71" spans="1:50" s="53" customFormat="1" ht="49.5" x14ac:dyDescent="0.2">
      <c r="A71" s="51" t="s">
        <v>114</v>
      </c>
      <c r="B71" s="42" t="s">
        <v>253</v>
      </c>
      <c r="C71" s="135" t="s">
        <v>89</v>
      </c>
      <c r="D71" s="52">
        <f t="shared" ref="D71:AS71" si="46">SUM(D72:D75)</f>
        <v>720</v>
      </c>
      <c r="E71" s="52">
        <f t="shared" si="46"/>
        <v>0</v>
      </c>
      <c r="F71" s="52">
        <f t="shared" si="46"/>
        <v>0</v>
      </c>
      <c r="G71" s="52">
        <f t="shared" si="46"/>
        <v>0</v>
      </c>
      <c r="H71" s="52">
        <f t="shared" si="46"/>
        <v>0</v>
      </c>
      <c r="I71" s="52">
        <f t="shared" si="46"/>
        <v>0</v>
      </c>
      <c r="J71" s="52">
        <f t="shared" si="46"/>
        <v>0</v>
      </c>
      <c r="K71" s="52">
        <f t="shared" si="46"/>
        <v>0</v>
      </c>
      <c r="L71" s="52">
        <f t="shared" si="46"/>
        <v>0</v>
      </c>
      <c r="M71" s="52">
        <f t="shared" si="46"/>
        <v>0</v>
      </c>
      <c r="N71" s="52">
        <f t="shared" si="46"/>
        <v>720</v>
      </c>
      <c r="O71" s="52">
        <f t="shared" si="46"/>
        <v>0</v>
      </c>
      <c r="P71" s="52">
        <f t="shared" si="46"/>
        <v>0</v>
      </c>
      <c r="Q71" s="52">
        <f t="shared" si="46"/>
        <v>0</v>
      </c>
      <c r="R71" s="52">
        <f t="shared" si="46"/>
        <v>0</v>
      </c>
      <c r="S71" s="52">
        <f t="shared" si="46"/>
        <v>0</v>
      </c>
      <c r="T71" s="52">
        <f t="shared" si="46"/>
        <v>0</v>
      </c>
      <c r="U71" s="52">
        <f t="shared" si="46"/>
        <v>0</v>
      </c>
      <c r="V71" s="52">
        <f t="shared" si="46"/>
        <v>90</v>
      </c>
      <c r="W71" s="52">
        <f t="shared" si="46"/>
        <v>0</v>
      </c>
      <c r="X71" s="52">
        <f t="shared" si="46"/>
        <v>0</v>
      </c>
      <c r="Y71" s="52">
        <f t="shared" si="46"/>
        <v>0</v>
      </c>
      <c r="Z71" s="52">
        <f t="shared" si="46"/>
        <v>60</v>
      </c>
      <c r="AA71" s="52">
        <f t="shared" si="46"/>
        <v>0</v>
      </c>
      <c r="AB71" s="52">
        <f t="shared" si="46"/>
        <v>0</v>
      </c>
      <c r="AC71" s="52">
        <f t="shared" si="46"/>
        <v>0</v>
      </c>
      <c r="AD71" s="52">
        <f t="shared" si="46"/>
        <v>190</v>
      </c>
      <c r="AE71" s="52">
        <f t="shared" si="46"/>
        <v>0</v>
      </c>
      <c r="AF71" s="52">
        <f t="shared" si="46"/>
        <v>0</v>
      </c>
      <c r="AG71" s="52">
        <f t="shared" si="46"/>
        <v>0</v>
      </c>
      <c r="AH71" s="52">
        <f t="shared" si="46"/>
        <v>130</v>
      </c>
      <c r="AI71" s="52">
        <f t="shared" si="46"/>
        <v>0</v>
      </c>
      <c r="AJ71" s="52">
        <f t="shared" si="46"/>
        <v>0</v>
      </c>
      <c r="AK71" s="52">
        <f t="shared" si="46"/>
        <v>0</v>
      </c>
      <c r="AL71" s="52">
        <f t="shared" si="46"/>
        <v>250</v>
      </c>
      <c r="AM71" s="52">
        <f t="shared" si="46"/>
        <v>0</v>
      </c>
      <c r="AN71" s="52">
        <f t="shared" si="46"/>
        <v>3</v>
      </c>
      <c r="AO71" s="52">
        <f t="shared" si="46"/>
        <v>2</v>
      </c>
      <c r="AP71" s="52">
        <f t="shared" si="46"/>
        <v>6</v>
      </c>
      <c r="AQ71" s="52">
        <f t="shared" si="46"/>
        <v>4</v>
      </c>
      <c r="AR71" s="52">
        <f t="shared" si="46"/>
        <v>9</v>
      </c>
      <c r="AS71" s="52">
        <f t="shared" si="46"/>
        <v>0</v>
      </c>
      <c r="AT71" s="52">
        <f>SUM(AM71:AR71)</f>
        <v>24</v>
      </c>
      <c r="AU71" s="52">
        <f>SUM(AU72:AU75)</f>
        <v>0</v>
      </c>
      <c r="AV71" s="153">
        <v>24</v>
      </c>
    </row>
    <row r="72" spans="1:50" s="82" customFormat="1" ht="31.5" customHeight="1" x14ac:dyDescent="0.2">
      <c r="A72" s="84" t="s">
        <v>10</v>
      </c>
      <c r="B72" s="73" t="s">
        <v>198</v>
      </c>
      <c r="C72" s="122"/>
      <c r="D72" s="119">
        <f>SUM(V72,R72,Z72,AD72,AH72,AL72)</f>
        <v>30</v>
      </c>
      <c r="E72" s="119"/>
      <c r="F72" s="120"/>
      <c r="G72" s="120"/>
      <c r="H72" s="123"/>
      <c r="I72" s="123"/>
      <c r="J72" s="123"/>
      <c r="K72" s="124"/>
      <c r="L72" s="123"/>
      <c r="M72" s="120"/>
      <c r="N72" s="119">
        <f>D72</f>
        <v>30</v>
      </c>
      <c r="O72" s="125"/>
      <c r="P72" s="125"/>
      <c r="Q72" s="125"/>
      <c r="R72" s="125"/>
      <c r="S72" s="125"/>
      <c r="T72" s="125"/>
      <c r="U72" s="125"/>
      <c r="V72" s="125">
        <v>30</v>
      </c>
      <c r="W72" s="125"/>
      <c r="X72" s="125"/>
      <c r="Y72" s="125"/>
      <c r="Z72" s="125"/>
      <c r="AA72" s="125"/>
      <c r="AB72" s="125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7"/>
      <c r="AN72" s="127">
        <v>1</v>
      </c>
      <c r="AO72" s="126"/>
      <c r="AP72" s="126"/>
      <c r="AQ72" s="126"/>
      <c r="AR72" s="126"/>
      <c r="AS72" s="130"/>
      <c r="AT72" s="95">
        <v>1</v>
      </c>
      <c r="AU72" s="95"/>
      <c r="AV72" s="95">
        <v>1</v>
      </c>
      <c r="AX72" s="83"/>
    </row>
    <row r="73" spans="1:50" s="82" customFormat="1" x14ac:dyDescent="0.2">
      <c r="A73" s="84" t="s">
        <v>9</v>
      </c>
      <c r="B73" s="73" t="s">
        <v>106</v>
      </c>
      <c r="C73" s="122"/>
      <c r="D73" s="119">
        <f>SUM(R73,V73,Z73,AD73,AH73,AL73)</f>
        <v>60</v>
      </c>
      <c r="E73" s="119"/>
      <c r="F73" s="120"/>
      <c r="G73" s="120"/>
      <c r="H73" s="123"/>
      <c r="I73" s="123"/>
      <c r="J73" s="123"/>
      <c r="K73" s="124"/>
      <c r="L73" s="123"/>
      <c r="M73" s="120"/>
      <c r="N73" s="119">
        <f>D73</f>
        <v>60</v>
      </c>
      <c r="O73" s="125"/>
      <c r="P73" s="125"/>
      <c r="Q73" s="125"/>
      <c r="R73" s="125"/>
      <c r="S73" s="125"/>
      <c r="T73" s="125"/>
      <c r="U73" s="125"/>
      <c r="V73" s="125">
        <v>60</v>
      </c>
      <c r="W73" s="125"/>
      <c r="X73" s="125"/>
      <c r="Y73" s="125"/>
      <c r="Z73" s="125"/>
      <c r="AA73" s="125"/>
      <c r="AB73" s="125"/>
      <c r="AC73" s="125"/>
      <c r="AD73" s="125"/>
      <c r="AE73" s="125"/>
      <c r="AF73" s="125"/>
      <c r="AG73" s="125"/>
      <c r="AH73" s="125"/>
      <c r="AI73" s="125"/>
      <c r="AJ73" s="125"/>
      <c r="AK73" s="125"/>
      <c r="AL73" s="125"/>
      <c r="AM73" s="127"/>
      <c r="AN73" s="127">
        <v>2</v>
      </c>
      <c r="AO73" s="126"/>
      <c r="AP73" s="126"/>
      <c r="AQ73" s="126"/>
      <c r="AR73" s="126"/>
      <c r="AS73" s="130"/>
      <c r="AT73" s="95">
        <v>2</v>
      </c>
      <c r="AU73" s="95"/>
      <c r="AV73" s="95">
        <v>2</v>
      </c>
      <c r="AX73" s="83"/>
    </row>
    <row r="74" spans="1:50" s="136" customFormat="1" x14ac:dyDescent="0.2">
      <c r="A74" s="84" t="s">
        <v>8</v>
      </c>
      <c r="B74" s="73" t="s">
        <v>107</v>
      </c>
      <c r="C74" s="122"/>
      <c r="D74" s="119">
        <f>SUM(R74,Z74,AD74,AH74,AL74)</f>
        <v>60</v>
      </c>
      <c r="E74" s="119"/>
      <c r="F74" s="120"/>
      <c r="G74" s="120"/>
      <c r="H74" s="123"/>
      <c r="I74" s="123"/>
      <c r="J74" s="123"/>
      <c r="K74" s="124"/>
      <c r="L74" s="123"/>
      <c r="M74" s="120"/>
      <c r="N74" s="119">
        <f>D74</f>
        <v>60</v>
      </c>
      <c r="O74" s="125"/>
      <c r="P74" s="125"/>
      <c r="Q74" s="125"/>
      <c r="R74" s="125"/>
      <c r="S74" s="138"/>
      <c r="T74" s="125"/>
      <c r="U74" s="125"/>
      <c r="V74" s="125"/>
      <c r="W74" s="125"/>
      <c r="X74" s="125"/>
      <c r="Y74" s="125"/>
      <c r="Z74" s="125">
        <v>60</v>
      </c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7"/>
      <c r="AN74" s="127"/>
      <c r="AO74" s="126">
        <v>2</v>
      </c>
      <c r="AP74" s="126"/>
      <c r="AQ74" s="126"/>
      <c r="AR74" s="126"/>
      <c r="AS74" s="130"/>
      <c r="AT74" s="95">
        <v>2</v>
      </c>
      <c r="AU74" s="95"/>
      <c r="AV74" s="95">
        <v>2</v>
      </c>
      <c r="AX74" s="137"/>
    </row>
    <row r="75" spans="1:50" s="82" customFormat="1" ht="36" thickBot="1" x14ac:dyDescent="0.25">
      <c r="A75" s="84" t="s">
        <v>7</v>
      </c>
      <c r="B75" s="73" t="s">
        <v>239</v>
      </c>
      <c r="C75" s="122"/>
      <c r="D75" s="119">
        <f t="shared" ref="D75" si="47">SUM(R75,Z75,AD75,AH75,AL75)</f>
        <v>570</v>
      </c>
      <c r="E75" s="119"/>
      <c r="F75" s="120"/>
      <c r="G75" s="120"/>
      <c r="H75" s="123"/>
      <c r="I75" s="123"/>
      <c r="J75" s="123"/>
      <c r="K75" s="124"/>
      <c r="L75" s="123"/>
      <c r="M75" s="120"/>
      <c r="N75" s="119">
        <f>D75</f>
        <v>570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>
        <v>190</v>
      </c>
      <c r="AE75" s="125"/>
      <c r="AF75" s="125"/>
      <c r="AG75" s="125"/>
      <c r="AH75" s="125">
        <v>130</v>
      </c>
      <c r="AI75" s="125"/>
      <c r="AJ75" s="125"/>
      <c r="AK75" s="125"/>
      <c r="AL75" s="125">
        <v>250</v>
      </c>
      <c r="AM75" s="127"/>
      <c r="AN75" s="127"/>
      <c r="AO75" s="126"/>
      <c r="AP75" s="126">
        <v>6</v>
      </c>
      <c r="AQ75" s="126">
        <v>4</v>
      </c>
      <c r="AR75" s="126">
        <v>9</v>
      </c>
      <c r="AS75" s="130"/>
      <c r="AT75" s="95">
        <v>19</v>
      </c>
      <c r="AU75" s="95"/>
      <c r="AV75" s="95">
        <v>19</v>
      </c>
      <c r="AX75" s="83"/>
    </row>
    <row r="76" spans="1:50" s="9" customFormat="1" x14ac:dyDescent="0.2">
      <c r="A76" s="316" t="s">
        <v>248</v>
      </c>
      <c r="B76" s="317"/>
      <c r="C76" s="318"/>
      <c r="D76" s="290">
        <f t="shared" ref="D76:AV76" si="48">SUM(D8,D13,D28,D36,D50,D71)</f>
        <v>4655</v>
      </c>
      <c r="E76" s="290">
        <f t="shared" si="48"/>
        <v>1708</v>
      </c>
      <c r="F76" s="290">
        <f t="shared" si="48"/>
        <v>164</v>
      </c>
      <c r="G76" s="308">
        <f t="shared" si="48"/>
        <v>1030</v>
      </c>
      <c r="H76" s="308">
        <f t="shared" si="48"/>
        <v>322</v>
      </c>
      <c r="I76" s="308">
        <f t="shared" ref="I76" si="49">SUM(I8,I13,I28,I36,I50,I71)</f>
        <v>7</v>
      </c>
      <c r="J76" s="308">
        <f t="shared" si="48"/>
        <v>579</v>
      </c>
      <c r="K76" s="308">
        <f t="shared" si="48"/>
        <v>36</v>
      </c>
      <c r="L76" s="308">
        <f t="shared" si="48"/>
        <v>86</v>
      </c>
      <c r="M76" s="308">
        <f t="shared" si="48"/>
        <v>514</v>
      </c>
      <c r="N76" s="290">
        <f t="shared" si="48"/>
        <v>2947</v>
      </c>
      <c r="O76" s="92">
        <f t="shared" si="48"/>
        <v>63</v>
      </c>
      <c r="P76" s="92">
        <f t="shared" si="48"/>
        <v>206</v>
      </c>
      <c r="Q76" s="92">
        <f t="shared" si="48"/>
        <v>100</v>
      </c>
      <c r="R76" s="92">
        <f t="shared" si="48"/>
        <v>380</v>
      </c>
      <c r="S76" s="92">
        <f t="shared" si="48"/>
        <v>24</v>
      </c>
      <c r="T76" s="92">
        <f t="shared" si="48"/>
        <v>200</v>
      </c>
      <c r="U76" s="92">
        <f t="shared" si="48"/>
        <v>75</v>
      </c>
      <c r="V76" s="92">
        <f t="shared" si="48"/>
        <v>474</v>
      </c>
      <c r="W76" s="92">
        <f t="shared" si="48"/>
        <v>12</v>
      </c>
      <c r="X76" s="92">
        <f t="shared" si="48"/>
        <v>196</v>
      </c>
      <c r="Y76" s="92">
        <f t="shared" si="48"/>
        <v>96</v>
      </c>
      <c r="Z76" s="92">
        <f t="shared" si="48"/>
        <v>406</v>
      </c>
      <c r="AA76" s="92">
        <f t="shared" si="48"/>
        <v>28</v>
      </c>
      <c r="AB76" s="92">
        <f t="shared" si="48"/>
        <v>163</v>
      </c>
      <c r="AC76" s="92">
        <f t="shared" si="48"/>
        <v>85</v>
      </c>
      <c r="AD76" s="92">
        <f t="shared" si="48"/>
        <v>562</v>
      </c>
      <c r="AE76" s="92">
        <f t="shared" si="48"/>
        <v>28</v>
      </c>
      <c r="AF76" s="92">
        <f t="shared" si="48"/>
        <v>153</v>
      </c>
      <c r="AG76" s="92">
        <f t="shared" si="48"/>
        <v>85</v>
      </c>
      <c r="AH76" s="92">
        <f t="shared" si="48"/>
        <v>544</v>
      </c>
      <c r="AI76" s="92">
        <f t="shared" si="48"/>
        <v>9</v>
      </c>
      <c r="AJ76" s="92">
        <f t="shared" si="48"/>
        <v>112</v>
      </c>
      <c r="AK76" s="92">
        <f t="shared" si="48"/>
        <v>73</v>
      </c>
      <c r="AL76" s="92">
        <f t="shared" si="48"/>
        <v>581</v>
      </c>
      <c r="AM76" s="92">
        <f t="shared" si="48"/>
        <v>30</v>
      </c>
      <c r="AN76" s="92">
        <f t="shared" si="48"/>
        <v>30</v>
      </c>
      <c r="AO76" s="92">
        <f t="shared" si="48"/>
        <v>28</v>
      </c>
      <c r="AP76" s="92">
        <f t="shared" si="48"/>
        <v>32</v>
      </c>
      <c r="AQ76" s="92">
        <f t="shared" si="48"/>
        <v>31</v>
      </c>
      <c r="AR76" s="92">
        <f t="shared" si="48"/>
        <v>30</v>
      </c>
      <c r="AS76" s="292">
        <f>SUM(AS8,AS13,AS28,AS36,AS50,AS71)</f>
        <v>66.88666666666667</v>
      </c>
      <c r="AT76" s="290">
        <f t="shared" si="48"/>
        <v>144</v>
      </c>
      <c r="AU76" s="290">
        <f t="shared" si="48"/>
        <v>10</v>
      </c>
      <c r="AV76" s="290">
        <f t="shared" si="48"/>
        <v>57</v>
      </c>
      <c r="AX76" s="30"/>
    </row>
    <row r="77" spans="1:50" s="9" customFormat="1" ht="36" thickBot="1" x14ac:dyDescent="0.25">
      <c r="A77" s="305"/>
      <c r="B77" s="306"/>
      <c r="C77" s="307"/>
      <c r="D77" s="291"/>
      <c r="E77" s="291"/>
      <c r="F77" s="291"/>
      <c r="G77" s="309"/>
      <c r="H77" s="309"/>
      <c r="I77" s="309"/>
      <c r="J77" s="309"/>
      <c r="K77" s="309"/>
      <c r="L77" s="309"/>
      <c r="M77" s="309"/>
      <c r="N77" s="291"/>
      <c r="O77" s="296">
        <f>SUM(O76:R76)</f>
        <v>749</v>
      </c>
      <c r="P77" s="297"/>
      <c r="Q77" s="297"/>
      <c r="R77" s="298"/>
      <c r="S77" s="296">
        <f>SUM(S76:V76)</f>
        <v>773</v>
      </c>
      <c r="T77" s="297"/>
      <c r="U77" s="297"/>
      <c r="V77" s="298"/>
      <c r="W77" s="296">
        <f>SUM(W76:Z76)</f>
        <v>710</v>
      </c>
      <c r="X77" s="297"/>
      <c r="Y77" s="297"/>
      <c r="Z77" s="298"/>
      <c r="AA77" s="296">
        <f>SUM(AA76:AD76)</f>
        <v>838</v>
      </c>
      <c r="AB77" s="297"/>
      <c r="AC77" s="297"/>
      <c r="AD77" s="298"/>
      <c r="AE77" s="296">
        <f>SUM(AE76:AH76)</f>
        <v>810</v>
      </c>
      <c r="AF77" s="297"/>
      <c r="AG77" s="297"/>
      <c r="AH77" s="298"/>
      <c r="AI77" s="296">
        <f>SUM(AI76:AL76)</f>
        <v>775</v>
      </c>
      <c r="AJ77" s="297"/>
      <c r="AK77" s="297"/>
      <c r="AL77" s="298"/>
      <c r="AM77" s="299">
        <f>SUM(AM76:AR76)</f>
        <v>181</v>
      </c>
      <c r="AN77" s="300"/>
      <c r="AO77" s="300"/>
      <c r="AP77" s="300"/>
      <c r="AQ77" s="300"/>
      <c r="AR77" s="301"/>
      <c r="AS77" s="293"/>
      <c r="AT77" s="291"/>
      <c r="AU77" s="291"/>
      <c r="AV77" s="291"/>
      <c r="AX77" s="30"/>
    </row>
    <row r="78" spans="1:50" s="9" customFormat="1" x14ac:dyDescent="0.2">
      <c r="A78" s="312" t="s">
        <v>251</v>
      </c>
      <c r="B78" s="313"/>
      <c r="C78" s="314"/>
      <c r="D78" s="290">
        <f t="shared" ref="D78:AV78" si="50">SUM(D8,D13,D28,D36,D52,D71)</f>
        <v>4655</v>
      </c>
      <c r="E78" s="290">
        <f t="shared" si="50"/>
        <v>1701</v>
      </c>
      <c r="F78" s="290">
        <f t="shared" si="50"/>
        <v>164</v>
      </c>
      <c r="G78" s="290">
        <f t="shared" si="50"/>
        <v>1037</v>
      </c>
      <c r="H78" s="290">
        <f t="shared" si="50"/>
        <v>329</v>
      </c>
      <c r="I78" s="290">
        <f t="shared" ref="I78" si="51">SUM(I8,I13,I28,I36,I52,I71)</f>
        <v>7</v>
      </c>
      <c r="J78" s="290">
        <f t="shared" si="50"/>
        <v>579</v>
      </c>
      <c r="K78" s="290">
        <f t="shared" si="50"/>
        <v>36</v>
      </c>
      <c r="L78" s="290">
        <f t="shared" si="50"/>
        <v>86</v>
      </c>
      <c r="M78" s="290">
        <f t="shared" si="50"/>
        <v>500</v>
      </c>
      <c r="N78" s="290">
        <f t="shared" si="50"/>
        <v>2954</v>
      </c>
      <c r="O78" s="91">
        <f t="shared" si="50"/>
        <v>63</v>
      </c>
      <c r="P78" s="91">
        <f t="shared" si="50"/>
        <v>206</v>
      </c>
      <c r="Q78" s="91">
        <f t="shared" si="50"/>
        <v>100</v>
      </c>
      <c r="R78" s="91">
        <f t="shared" si="50"/>
        <v>380</v>
      </c>
      <c r="S78" s="91">
        <f t="shared" si="50"/>
        <v>24</v>
      </c>
      <c r="T78" s="91">
        <f t="shared" si="50"/>
        <v>200</v>
      </c>
      <c r="U78" s="91">
        <f t="shared" si="50"/>
        <v>75</v>
      </c>
      <c r="V78" s="91">
        <f t="shared" si="50"/>
        <v>474</v>
      </c>
      <c r="W78" s="91">
        <f t="shared" si="50"/>
        <v>12</v>
      </c>
      <c r="X78" s="91">
        <f t="shared" si="50"/>
        <v>197</v>
      </c>
      <c r="Y78" s="91">
        <f t="shared" si="50"/>
        <v>93</v>
      </c>
      <c r="Z78" s="91">
        <f t="shared" si="50"/>
        <v>408</v>
      </c>
      <c r="AA78" s="91">
        <f t="shared" si="50"/>
        <v>28</v>
      </c>
      <c r="AB78" s="91">
        <f t="shared" si="50"/>
        <v>166</v>
      </c>
      <c r="AC78" s="91">
        <f t="shared" si="50"/>
        <v>83</v>
      </c>
      <c r="AD78" s="91">
        <f t="shared" si="50"/>
        <v>561</v>
      </c>
      <c r="AE78" s="91">
        <f t="shared" si="50"/>
        <v>28</v>
      </c>
      <c r="AF78" s="91">
        <f t="shared" si="50"/>
        <v>166</v>
      </c>
      <c r="AG78" s="91">
        <f t="shared" si="50"/>
        <v>86</v>
      </c>
      <c r="AH78" s="91">
        <f t="shared" si="50"/>
        <v>530</v>
      </c>
      <c r="AI78" s="91">
        <f t="shared" si="50"/>
        <v>9</v>
      </c>
      <c r="AJ78" s="91">
        <f t="shared" si="50"/>
        <v>102</v>
      </c>
      <c r="AK78" s="91">
        <f t="shared" si="50"/>
        <v>63</v>
      </c>
      <c r="AL78" s="91">
        <f t="shared" si="50"/>
        <v>601</v>
      </c>
      <c r="AM78" s="91">
        <f t="shared" si="50"/>
        <v>30</v>
      </c>
      <c r="AN78" s="91">
        <f t="shared" si="50"/>
        <v>30</v>
      </c>
      <c r="AO78" s="91">
        <f t="shared" si="50"/>
        <v>28</v>
      </c>
      <c r="AP78" s="91">
        <f t="shared" si="50"/>
        <v>32</v>
      </c>
      <c r="AQ78" s="91">
        <f t="shared" si="50"/>
        <v>31</v>
      </c>
      <c r="AR78" s="91">
        <f t="shared" si="50"/>
        <v>30</v>
      </c>
      <c r="AS78" s="310">
        <f t="shared" si="50"/>
        <v>66.606666666666669</v>
      </c>
      <c r="AT78" s="311">
        <f t="shared" si="50"/>
        <v>144</v>
      </c>
      <c r="AU78" s="311">
        <f t="shared" si="50"/>
        <v>10</v>
      </c>
      <c r="AV78" s="311">
        <f t="shared" si="50"/>
        <v>57</v>
      </c>
      <c r="AX78" s="30"/>
    </row>
    <row r="79" spans="1:50" s="9" customFormat="1" ht="36" thickBot="1" x14ac:dyDescent="0.25">
      <c r="A79" s="305"/>
      <c r="B79" s="306"/>
      <c r="C79" s="307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6">
        <f>SUM(O78:R78)</f>
        <v>749</v>
      </c>
      <c r="P79" s="297"/>
      <c r="Q79" s="297"/>
      <c r="R79" s="298"/>
      <c r="S79" s="296">
        <f>SUM(S78:V78)</f>
        <v>773</v>
      </c>
      <c r="T79" s="297"/>
      <c r="U79" s="297"/>
      <c r="V79" s="298"/>
      <c r="W79" s="296">
        <f>SUM(W78:Z78)</f>
        <v>710</v>
      </c>
      <c r="X79" s="297"/>
      <c r="Y79" s="297"/>
      <c r="Z79" s="298"/>
      <c r="AA79" s="296">
        <f>SUM(AA78:AD78)</f>
        <v>838</v>
      </c>
      <c r="AB79" s="297"/>
      <c r="AC79" s="297"/>
      <c r="AD79" s="298"/>
      <c r="AE79" s="296">
        <f>SUM(AE78:AH78)</f>
        <v>810</v>
      </c>
      <c r="AF79" s="297"/>
      <c r="AG79" s="297"/>
      <c r="AH79" s="298"/>
      <c r="AI79" s="296">
        <f>SUM(AI78:AL78)</f>
        <v>775</v>
      </c>
      <c r="AJ79" s="297"/>
      <c r="AK79" s="297"/>
      <c r="AL79" s="298"/>
      <c r="AM79" s="299">
        <f>SUM(AM78:AR78)</f>
        <v>181</v>
      </c>
      <c r="AN79" s="300"/>
      <c r="AO79" s="300"/>
      <c r="AP79" s="300"/>
      <c r="AQ79" s="300"/>
      <c r="AR79" s="301"/>
      <c r="AS79" s="293"/>
      <c r="AT79" s="291"/>
      <c r="AU79" s="291"/>
      <c r="AV79" s="291"/>
      <c r="AX79" s="30"/>
    </row>
    <row r="80" spans="1:50" s="9" customFormat="1" x14ac:dyDescent="0.2">
      <c r="A80" s="302" t="s">
        <v>249</v>
      </c>
      <c r="B80" s="303"/>
      <c r="C80" s="304"/>
      <c r="D80" s="290">
        <f t="shared" ref="D80:AV80" si="52">SUM(D8,D13,D28,D36,D59,D71)</f>
        <v>4655</v>
      </c>
      <c r="E80" s="290">
        <f t="shared" si="52"/>
        <v>1703</v>
      </c>
      <c r="F80" s="290">
        <f t="shared" si="52"/>
        <v>164</v>
      </c>
      <c r="G80" s="290">
        <f t="shared" si="52"/>
        <v>1030</v>
      </c>
      <c r="H80" s="290">
        <f t="shared" si="52"/>
        <v>322</v>
      </c>
      <c r="I80" s="290">
        <f t="shared" ref="I80" si="53">SUM(I8,I13,I28,I36,I59,I71)</f>
        <v>7</v>
      </c>
      <c r="J80" s="290">
        <f t="shared" si="52"/>
        <v>579</v>
      </c>
      <c r="K80" s="290">
        <f t="shared" si="52"/>
        <v>36</v>
      </c>
      <c r="L80" s="290">
        <f t="shared" si="52"/>
        <v>86</v>
      </c>
      <c r="M80" s="290">
        <f t="shared" si="52"/>
        <v>509</v>
      </c>
      <c r="N80" s="290">
        <f t="shared" si="52"/>
        <v>2952</v>
      </c>
      <c r="O80" s="91">
        <f t="shared" si="52"/>
        <v>63</v>
      </c>
      <c r="P80" s="91">
        <f t="shared" si="52"/>
        <v>206</v>
      </c>
      <c r="Q80" s="91">
        <f t="shared" si="52"/>
        <v>100</v>
      </c>
      <c r="R80" s="91">
        <f t="shared" si="52"/>
        <v>380</v>
      </c>
      <c r="S80" s="91">
        <f t="shared" si="52"/>
        <v>24</v>
      </c>
      <c r="T80" s="91">
        <f t="shared" si="52"/>
        <v>200</v>
      </c>
      <c r="U80" s="91">
        <f t="shared" si="52"/>
        <v>75</v>
      </c>
      <c r="V80" s="91">
        <f t="shared" si="52"/>
        <v>474</v>
      </c>
      <c r="W80" s="91">
        <f t="shared" si="52"/>
        <v>12</v>
      </c>
      <c r="X80" s="91">
        <f t="shared" si="52"/>
        <v>197</v>
      </c>
      <c r="Y80" s="91">
        <f t="shared" si="52"/>
        <v>92</v>
      </c>
      <c r="Z80" s="91">
        <f t="shared" si="52"/>
        <v>409</v>
      </c>
      <c r="AA80" s="91">
        <f t="shared" si="52"/>
        <v>28</v>
      </c>
      <c r="AB80" s="91">
        <f t="shared" si="52"/>
        <v>164</v>
      </c>
      <c r="AC80" s="91">
        <f t="shared" si="52"/>
        <v>81</v>
      </c>
      <c r="AD80" s="91">
        <f t="shared" si="52"/>
        <v>565</v>
      </c>
      <c r="AE80" s="91">
        <f t="shared" si="52"/>
        <v>28</v>
      </c>
      <c r="AF80" s="91">
        <f t="shared" si="52"/>
        <v>154</v>
      </c>
      <c r="AG80" s="91">
        <f t="shared" si="52"/>
        <v>88</v>
      </c>
      <c r="AH80" s="91">
        <f t="shared" si="52"/>
        <v>540</v>
      </c>
      <c r="AI80" s="91">
        <f t="shared" si="52"/>
        <v>9</v>
      </c>
      <c r="AJ80" s="91">
        <f t="shared" si="52"/>
        <v>109</v>
      </c>
      <c r="AK80" s="91">
        <f t="shared" si="52"/>
        <v>73</v>
      </c>
      <c r="AL80" s="91">
        <f t="shared" si="52"/>
        <v>584</v>
      </c>
      <c r="AM80" s="91">
        <f t="shared" si="52"/>
        <v>30</v>
      </c>
      <c r="AN80" s="91">
        <f t="shared" si="52"/>
        <v>30</v>
      </c>
      <c r="AO80" s="91">
        <f t="shared" si="52"/>
        <v>28</v>
      </c>
      <c r="AP80" s="91">
        <f t="shared" si="52"/>
        <v>32</v>
      </c>
      <c r="AQ80" s="91">
        <f t="shared" si="52"/>
        <v>31</v>
      </c>
      <c r="AR80" s="91">
        <f t="shared" si="52"/>
        <v>30</v>
      </c>
      <c r="AS80" s="292">
        <f t="shared" si="52"/>
        <v>66.686666666666667</v>
      </c>
      <c r="AT80" s="290">
        <f t="shared" si="52"/>
        <v>144</v>
      </c>
      <c r="AU80" s="290">
        <f t="shared" si="52"/>
        <v>10</v>
      </c>
      <c r="AV80" s="290">
        <f t="shared" si="52"/>
        <v>57</v>
      </c>
      <c r="AX80" s="30"/>
    </row>
    <row r="81" spans="1:50" s="9" customFormat="1" ht="36" thickBot="1" x14ac:dyDescent="0.25">
      <c r="A81" s="305"/>
      <c r="B81" s="306"/>
      <c r="C81" s="307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6">
        <f>SUM(O80:R80)</f>
        <v>749</v>
      </c>
      <c r="P81" s="297"/>
      <c r="Q81" s="297"/>
      <c r="R81" s="298"/>
      <c r="S81" s="296">
        <f>SUM(S80:V80)</f>
        <v>773</v>
      </c>
      <c r="T81" s="297"/>
      <c r="U81" s="297"/>
      <c r="V81" s="298"/>
      <c r="W81" s="296">
        <f>SUM(W80:Z80)</f>
        <v>710</v>
      </c>
      <c r="X81" s="297"/>
      <c r="Y81" s="297"/>
      <c r="Z81" s="298"/>
      <c r="AA81" s="296">
        <f>SUM(AA80:AD80)</f>
        <v>838</v>
      </c>
      <c r="AB81" s="297"/>
      <c r="AC81" s="297"/>
      <c r="AD81" s="298"/>
      <c r="AE81" s="296">
        <f>SUM(AE80:AH80)</f>
        <v>810</v>
      </c>
      <c r="AF81" s="297"/>
      <c r="AG81" s="297"/>
      <c r="AH81" s="298"/>
      <c r="AI81" s="296">
        <f>SUM(AI80:AL80)</f>
        <v>775</v>
      </c>
      <c r="AJ81" s="297"/>
      <c r="AK81" s="297"/>
      <c r="AL81" s="298"/>
      <c r="AM81" s="299">
        <f>SUM(AM80:AR80)</f>
        <v>181</v>
      </c>
      <c r="AN81" s="300"/>
      <c r="AO81" s="300"/>
      <c r="AP81" s="300"/>
      <c r="AQ81" s="300"/>
      <c r="AR81" s="301"/>
      <c r="AS81" s="293"/>
      <c r="AT81" s="291"/>
      <c r="AU81" s="291"/>
      <c r="AV81" s="291"/>
      <c r="AX81" s="30"/>
    </row>
    <row r="82" spans="1:50" s="9" customFormat="1" x14ac:dyDescent="0.2">
      <c r="A82" s="302" t="s">
        <v>250</v>
      </c>
      <c r="B82" s="303"/>
      <c r="C82" s="304"/>
      <c r="D82" s="290">
        <f>SUM(D8,D13,D28,D36,D64,D71)</f>
        <v>4656</v>
      </c>
      <c r="E82" s="290">
        <f t="shared" ref="E82:N82" si="54">SUM(E8,E13,E28,E36,E64,E71)</f>
        <v>1704</v>
      </c>
      <c r="F82" s="290">
        <f t="shared" si="54"/>
        <v>164</v>
      </c>
      <c r="G82" s="290">
        <f t="shared" si="54"/>
        <v>1030</v>
      </c>
      <c r="H82" s="290">
        <f t="shared" si="54"/>
        <v>322</v>
      </c>
      <c r="I82" s="290">
        <f t="shared" ref="I82" si="55">SUM(I8,I13,I28,I36,I64,I71)</f>
        <v>7</v>
      </c>
      <c r="J82" s="290">
        <f t="shared" si="54"/>
        <v>579</v>
      </c>
      <c r="K82" s="290">
        <f t="shared" si="54"/>
        <v>36</v>
      </c>
      <c r="L82" s="290">
        <f t="shared" si="54"/>
        <v>86</v>
      </c>
      <c r="M82" s="290">
        <f t="shared" si="54"/>
        <v>510</v>
      </c>
      <c r="N82" s="290">
        <f t="shared" si="54"/>
        <v>2952</v>
      </c>
      <c r="O82" s="91">
        <f>SUM(O8,O13,O28,O36,O64,O71)</f>
        <v>63</v>
      </c>
      <c r="P82" s="91">
        <f t="shared" ref="P82:AL82" si="56">SUM(P8,P13,P28,P36,P64,P71)</f>
        <v>206</v>
      </c>
      <c r="Q82" s="91">
        <f t="shared" si="56"/>
        <v>100</v>
      </c>
      <c r="R82" s="91">
        <f t="shared" si="56"/>
        <v>380</v>
      </c>
      <c r="S82" s="91">
        <f t="shared" si="56"/>
        <v>24</v>
      </c>
      <c r="T82" s="91">
        <f t="shared" si="56"/>
        <v>200</v>
      </c>
      <c r="U82" s="91">
        <f t="shared" si="56"/>
        <v>75</v>
      </c>
      <c r="V82" s="91">
        <f t="shared" si="56"/>
        <v>474</v>
      </c>
      <c r="W82" s="91">
        <f t="shared" si="56"/>
        <v>12</v>
      </c>
      <c r="X82" s="91">
        <f t="shared" si="56"/>
        <v>196</v>
      </c>
      <c r="Y82" s="91">
        <f t="shared" si="56"/>
        <v>96</v>
      </c>
      <c r="Z82" s="91">
        <f t="shared" si="56"/>
        <v>406</v>
      </c>
      <c r="AA82" s="91">
        <f t="shared" si="56"/>
        <v>28</v>
      </c>
      <c r="AB82" s="91">
        <f t="shared" si="56"/>
        <v>165</v>
      </c>
      <c r="AC82" s="91">
        <f t="shared" si="56"/>
        <v>82</v>
      </c>
      <c r="AD82" s="91">
        <f t="shared" si="56"/>
        <v>564</v>
      </c>
      <c r="AE82" s="91">
        <f t="shared" si="56"/>
        <v>28</v>
      </c>
      <c r="AF82" s="91">
        <f t="shared" si="56"/>
        <v>161</v>
      </c>
      <c r="AG82" s="91">
        <f t="shared" si="56"/>
        <v>89</v>
      </c>
      <c r="AH82" s="91">
        <f t="shared" si="56"/>
        <v>532</v>
      </c>
      <c r="AI82" s="91">
        <f t="shared" si="56"/>
        <v>9</v>
      </c>
      <c r="AJ82" s="91">
        <f t="shared" si="56"/>
        <v>102</v>
      </c>
      <c r="AK82" s="91">
        <f t="shared" si="56"/>
        <v>68</v>
      </c>
      <c r="AL82" s="91">
        <f t="shared" si="56"/>
        <v>596</v>
      </c>
      <c r="AM82" s="91">
        <f>SUM(AM8,AM13,AM28,AM36,AM64,AM71)</f>
        <v>30</v>
      </c>
      <c r="AN82" s="91">
        <f t="shared" ref="AN82:AR82" si="57">SUM(AN8,AN13,AN28,AN36,AN64,AN71)</f>
        <v>30</v>
      </c>
      <c r="AO82" s="91">
        <f t="shared" si="57"/>
        <v>28</v>
      </c>
      <c r="AP82" s="91">
        <f t="shared" si="57"/>
        <v>32</v>
      </c>
      <c r="AQ82" s="91">
        <f t="shared" si="57"/>
        <v>31</v>
      </c>
      <c r="AR82" s="91">
        <f t="shared" si="57"/>
        <v>30</v>
      </c>
      <c r="AS82" s="292">
        <f>SUM(AS8,AS13,AS28,AS36,AS64,AS71)</f>
        <v>66.726666666666659</v>
      </c>
      <c r="AT82" s="294">
        <f t="shared" ref="AT82:AV82" si="58">SUM(AT8,AT13,AT28,AT36,AT64,AT71)</f>
        <v>144</v>
      </c>
      <c r="AU82" s="294">
        <f t="shared" si="58"/>
        <v>10</v>
      </c>
      <c r="AV82" s="294">
        <f t="shared" si="58"/>
        <v>57</v>
      </c>
      <c r="AX82" s="30"/>
    </row>
    <row r="83" spans="1:50" s="9" customFormat="1" ht="36" thickBot="1" x14ac:dyDescent="0.25">
      <c r="A83" s="305"/>
      <c r="B83" s="306"/>
      <c r="C83" s="307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6">
        <f>SUM(O82:R82)</f>
        <v>749</v>
      </c>
      <c r="P83" s="297"/>
      <c r="Q83" s="297"/>
      <c r="R83" s="298"/>
      <c r="S83" s="296">
        <f>SUM(S82:V82)</f>
        <v>773</v>
      </c>
      <c r="T83" s="297"/>
      <c r="U83" s="297"/>
      <c r="V83" s="298"/>
      <c r="W83" s="296">
        <f>SUM(W82:Z82)</f>
        <v>710</v>
      </c>
      <c r="X83" s="297"/>
      <c r="Y83" s="297"/>
      <c r="Z83" s="298"/>
      <c r="AA83" s="296">
        <f>SUM(AA82:AD82)</f>
        <v>839</v>
      </c>
      <c r="AB83" s="297"/>
      <c r="AC83" s="297"/>
      <c r="AD83" s="298"/>
      <c r="AE83" s="296">
        <f>SUM(AE82:AH82)</f>
        <v>810</v>
      </c>
      <c r="AF83" s="297"/>
      <c r="AG83" s="297"/>
      <c r="AH83" s="298"/>
      <c r="AI83" s="296">
        <f>SUM(AI82:AL82)</f>
        <v>775</v>
      </c>
      <c r="AJ83" s="297"/>
      <c r="AK83" s="297"/>
      <c r="AL83" s="298"/>
      <c r="AM83" s="299">
        <f>SUM(AM82:AR82)</f>
        <v>181</v>
      </c>
      <c r="AN83" s="300"/>
      <c r="AO83" s="300"/>
      <c r="AP83" s="300"/>
      <c r="AQ83" s="300"/>
      <c r="AR83" s="301"/>
      <c r="AS83" s="293"/>
      <c r="AT83" s="295"/>
      <c r="AU83" s="295"/>
      <c r="AV83" s="295"/>
      <c r="AX83" s="30"/>
    </row>
    <row r="84" spans="1:50" x14ac:dyDescent="0.5">
      <c r="A84" s="338" t="s">
        <v>254</v>
      </c>
      <c r="B84" s="338"/>
      <c r="C84" s="338"/>
      <c r="D84" s="338"/>
      <c r="E84" s="338"/>
      <c r="F84" s="338"/>
      <c r="G84" s="338"/>
    </row>
    <row r="85" spans="1:50" x14ac:dyDescent="0.5">
      <c r="C85" s="28"/>
      <c r="D85" s="29"/>
      <c r="E85" s="29"/>
    </row>
    <row r="86" spans="1:50" x14ac:dyDescent="0.5">
      <c r="C86" s="28"/>
      <c r="D86" s="29"/>
      <c r="E86" s="29"/>
    </row>
    <row r="87" spans="1:50" x14ac:dyDescent="0.5">
      <c r="C87" s="28"/>
      <c r="D87" s="29"/>
      <c r="E87" s="29"/>
      <c r="N87" s="23">
        <v>8</v>
      </c>
    </row>
  </sheetData>
  <mergeCells count="132">
    <mergeCell ref="A84:G84"/>
    <mergeCell ref="A1:N1"/>
    <mergeCell ref="A4:A7"/>
    <mergeCell ref="B4:B7"/>
    <mergeCell ref="C4:C7"/>
    <mergeCell ref="D4:N4"/>
    <mergeCell ref="O4:AL4"/>
    <mergeCell ref="N5:N7"/>
    <mergeCell ref="O5:V5"/>
    <mergeCell ref="W5:AD5"/>
    <mergeCell ref="AE5:AL5"/>
    <mergeCell ref="AM4:AV4"/>
    <mergeCell ref="D5:D7"/>
    <mergeCell ref="E5:E7"/>
    <mergeCell ref="F5:F7"/>
    <mergeCell ref="G5:G7"/>
    <mergeCell ref="H5:H7"/>
    <mergeCell ref="J5:J7"/>
    <mergeCell ref="K5:K7"/>
    <mergeCell ref="L5:L7"/>
    <mergeCell ref="M5:M7"/>
    <mergeCell ref="AM5:AR5"/>
    <mergeCell ref="AS5:AV5"/>
    <mergeCell ref="O6:R6"/>
    <mergeCell ref="S6:V6"/>
    <mergeCell ref="W6:Z6"/>
    <mergeCell ref="AA6:AD6"/>
    <mergeCell ref="AE6:AH6"/>
    <mergeCell ref="AI6:AL6"/>
    <mergeCell ref="AM6:AM7"/>
    <mergeCell ref="AN6:AN7"/>
    <mergeCell ref="AU6:AU7"/>
    <mergeCell ref="AV6:AV7"/>
    <mergeCell ref="AP6:AP7"/>
    <mergeCell ref="AQ6:AQ7"/>
    <mergeCell ref="A76:C77"/>
    <mergeCell ref="D76:D77"/>
    <mergeCell ref="E76:E77"/>
    <mergeCell ref="F76:F77"/>
    <mergeCell ref="G76:G77"/>
    <mergeCell ref="H76:H77"/>
    <mergeCell ref="J76:J77"/>
    <mergeCell ref="K76:K77"/>
    <mergeCell ref="AO6:AO7"/>
    <mergeCell ref="L76:L77"/>
    <mergeCell ref="M76:M77"/>
    <mergeCell ref="N76:N77"/>
    <mergeCell ref="I76:I77"/>
    <mergeCell ref="I5:I7"/>
    <mergeCell ref="AR6:AR7"/>
    <mergeCell ref="AS6:AS7"/>
    <mergeCell ref="AT6:AT7"/>
    <mergeCell ref="AV76:AV77"/>
    <mergeCell ref="O77:R77"/>
    <mergeCell ref="S77:V77"/>
    <mergeCell ref="W77:Z77"/>
    <mergeCell ref="AA77:AD77"/>
    <mergeCell ref="AE77:AH77"/>
    <mergeCell ref="AI77:AL77"/>
    <mergeCell ref="AM77:AR77"/>
    <mergeCell ref="AS76:AS77"/>
    <mergeCell ref="AT76:AT77"/>
    <mergeCell ref="AU76:AU77"/>
    <mergeCell ref="J78:J79"/>
    <mergeCell ref="K78:K79"/>
    <mergeCell ref="L78:L79"/>
    <mergeCell ref="M78:M79"/>
    <mergeCell ref="N78:N79"/>
    <mergeCell ref="AS78:AS79"/>
    <mergeCell ref="A78:C79"/>
    <mergeCell ref="D78:D79"/>
    <mergeCell ref="E78:E79"/>
    <mergeCell ref="F78:F79"/>
    <mergeCell ref="G78:G79"/>
    <mergeCell ref="H78:H79"/>
    <mergeCell ref="I78:I79"/>
    <mergeCell ref="AT78:AT79"/>
    <mergeCell ref="AU78:AU79"/>
    <mergeCell ref="AV78:AV79"/>
    <mergeCell ref="O79:R79"/>
    <mergeCell ref="S79:V79"/>
    <mergeCell ref="W79:Z79"/>
    <mergeCell ref="AA79:AD79"/>
    <mergeCell ref="AE79:AH79"/>
    <mergeCell ref="AI79:AL79"/>
    <mergeCell ref="AM79:AR79"/>
    <mergeCell ref="J80:J81"/>
    <mergeCell ref="K80:K81"/>
    <mergeCell ref="L80:L81"/>
    <mergeCell ref="M80:M81"/>
    <mergeCell ref="N80:N81"/>
    <mergeCell ref="AS80:AS81"/>
    <mergeCell ref="A80:C81"/>
    <mergeCell ref="D80:D81"/>
    <mergeCell ref="E80:E81"/>
    <mergeCell ref="F80:F81"/>
    <mergeCell ref="G80:G81"/>
    <mergeCell ref="H80:H81"/>
    <mergeCell ref="I80:I81"/>
    <mergeCell ref="AT80:AT81"/>
    <mergeCell ref="AU80:AU81"/>
    <mergeCell ref="AV80:AV81"/>
    <mergeCell ref="O81:R81"/>
    <mergeCell ref="S81:V81"/>
    <mergeCell ref="W81:Z81"/>
    <mergeCell ref="AA81:AD81"/>
    <mergeCell ref="AE81:AH81"/>
    <mergeCell ref="AI81:AL81"/>
    <mergeCell ref="AM81:AR81"/>
    <mergeCell ref="A82:C83"/>
    <mergeCell ref="D82:D83"/>
    <mergeCell ref="E82:E83"/>
    <mergeCell ref="F82:F83"/>
    <mergeCell ref="G82:G83"/>
    <mergeCell ref="H82:H83"/>
    <mergeCell ref="J82:J83"/>
    <mergeCell ref="K82:K83"/>
    <mergeCell ref="L82:L83"/>
    <mergeCell ref="I82:I83"/>
    <mergeCell ref="M82:M83"/>
    <mergeCell ref="N82:N83"/>
    <mergeCell ref="AS82:AS83"/>
    <mergeCell ref="AT82:AT83"/>
    <mergeCell ref="AU82:AU83"/>
    <mergeCell ref="AV82:AV83"/>
    <mergeCell ref="O83:R83"/>
    <mergeCell ref="S83:V83"/>
    <mergeCell ref="W83:Z83"/>
    <mergeCell ref="AA83:AD83"/>
    <mergeCell ref="AE83:AH83"/>
    <mergeCell ref="AI83:AL83"/>
    <mergeCell ref="AM83:AR83"/>
  </mergeCells>
  <pageMargins left="1.1811023622047245" right="0" top="0" bottom="0" header="0.31496062992125984" footer="0.31496062992125984"/>
  <pageSetup paperSize="8" scale="22" fitToWidth="0" orientation="landscape" r:id="rId1"/>
  <ignoredErrors>
    <ignoredError sqref="D13:G13 M13:N13 M28:N28 D28:G28 D36:G36 M36:N36 D50:G50 M50:N50 M52:N52 D52:G52 D59:G59 M59:N59 M64:N64 D64:G64 O78 O80 S78 S80 W78 W80 AA78 AA80 AE78 AE80 AI78 AI80 AM78 AM80 AT71 AS59 AV59 AI59 AE59 AS52 AV52 AS50 AS36 AS28" formula="1"/>
    <ignoredError sqref="J59:L59 AU59 AM59:AN59 AA59 AV51 AV32" formulaRange="1"/>
    <ignoredError sqref="H64 X64:Z64 AB64:AD64 AF64:AH64 AJ64:AK64 AL64 AO64:AR64 AT64 AS60:AS63 AV62:AV63 AS53:AS58 AV57:AV58 AV53:AV55 AS51 AS37 AS39:AS49 AV45 AS29:AS35 AU26:AU27 AV24 AV19 AS19:AS27 AS9:AS10 AS14:AS18 AV17" unlockedFormula="1"/>
    <ignoredError sqref="AV60:AV61 AV56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zalacznik_nr_1</vt:lpstr>
      <vt:lpstr>zalacznik_nr_2</vt:lpstr>
      <vt:lpstr>zalacznik_nr_3</vt:lpstr>
      <vt:lpstr>Arkusz1</vt:lpstr>
      <vt:lpstr>zalacznik_nr_2!Obszar_wydruku</vt:lpstr>
      <vt:lpstr>zalacznik_nr_3!Obszar_wydruku</vt:lpstr>
    </vt:vector>
  </TitlesOfParts>
  <Company>PWSZ Konin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Moussa</dc:creator>
  <cp:lastModifiedBy>Iwona Powaga</cp:lastModifiedBy>
  <cp:lastPrinted>2020-06-04T06:24:39Z</cp:lastPrinted>
  <dcterms:created xsi:type="dcterms:W3CDTF">2000-08-09T08:42:37Z</dcterms:created>
  <dcterms:modified xsi:type="dcterms:W3CDTF">2023-06-12T11:53:16Z</dcterms:modified>
</cp:coreProperties>
</file>