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2"/>
  </bookViews>
  <sheets>
    <sheet name="zalacznik_nr_1" sheetId="1" r:id="rId1"/>
    <sheet name="zalacznik_nr_2" sheetId="2" r:id="rId2"/>
    <sheet name="zalacznik_nr_3" sheetId="3" r:id="rId3"/>
  </sheets>
  <definedNames/>
  <calcPr fullCalcOnLoad="1"/>
</workbook>
</file>

<file path=xl/sharedStrings.xml><?xml version="1.0" encoding="utf-8"?>
<sst xmlns="http://schemas.openxmlformats.org/spreadsheetml/2006/main" count="472" uniqueCount="165">
  <si>
    <t>2.3. Matryca efektów uczenia się - Języki obce w mediach i biznesie - I stopień - cykl kształcenia 2023-2026</t>
  </si>
  <si>
    <t>* moduł, przedmiot lub forma zajęć do wyboru</t>
  </si>
  <si>
    <t>Moduł kształcenia / Przedmiot</t>
  </si>
  <si>
    <t>JMB1_W01</t>
  </si>
  <si>
    <t>JMB1_W02</t>
  </si>
  <si>
    <t>JMB1_W03</t>
  </si>
  <si>
    <t>JMB1_W04</t>
  </si>
  <si>
    <t>JMB1_W05</t>
  </si>
  <si>
    <t>JMB1_W06</t>
  </si>
  <si>
    <t>JMB1_W07</t>
  </si>
  <si>
    <t>JMB1_W08</t>
  </si>
  <si>
    <t>JMB1_W09</t>
  </si>
  <si>
    <t>JMB1_W10</t>
  </si>
  <si>
    <t>JMB1_W11</t>
  </si>
  <si>
    <t>JMB1_W12</t>
  </si>
  <si>
    <t>JMB1_U01</t>
  </si>
  <si>
    <t>JMB1_U02</t>
  </si>
  <si>
    <t>JMB1_U03</t>
  </si>
  <si>
    <t>JMB1_U04</t>
  </si>
  <si>
    <t>JMB1_U05</t>
  </si>
  <si>
    <t>JMB1_U06</t>
  </si>
  <si>
    <t>JMB1_U07</t>
  </si>
  <si>
    <t>JMB1_U08</t>
  </si>
  <si>
    <t>JMB1_U09</t>
  </si>
  <si>
    <t>JMB1_U10</t>
  </si>
  <si>
    <t>JMB1_U11</t>
  </si>
  <si>
    <t>JMB1_U12</t>
  </si>
  <si>
    <t>JMB1_U13</t>
  </si>
  <si>
    <t>JMB1_U14</t>
  </si>
  <si>
    <t>JMB1_U15</t>
  </si>
  <si>
    <t>JMB1_U16</t>
  </si>
  <si>
    <t>JMB1_K01</t>
  </si>
  <si>
    <t>JMB1_K02</t>
  </si>
  <si>
    <t>JMB1_K03</t>
  </si>
  <si>
    <t>JMB1_K04</t>
  </si>
  <si>
    <t>JMB1_K05</t>
  </si>
  <si>
    <t>JMB1_K06</t>
  </si>
  <si>
    <t>JMB1_K07</t>
  </si>
  <si>
    <t>JMB1_K08</t>
  </si>
  <si>
    <t>JMB1_K09</t>
  </si>
  <si>
    <t>JMB1_K10</t>
  </si>
  <si>
    <t>Suma</t>
  </si>
  <si>
    <t xml:space="preserve">A. </t>
  </si>
  <si>
    <t>MODUŁ KSZTAŁCENIA OGÓLNEGO</t>
  </si>
  <si>
    <t>W</t>
  </si>
  <si>
    <t>U</t>
  </si>
  <si>
    <t>K</t>
  </si>
  <si>
    <t>ogółem</t>
  </si>
  <si>
    <t>1.</t>
  </si>
  <si>
    <t>Wychowanie fizyczne*</t>
  </si>
  <si>
    <t>2.</t>
  </si>
  <si>
    <t>Metody i techniki studiowania</t>
  </si>
  <si>
    <t>3.</t>
  </si>
  <si>
    <t>Pierwsza pomoc przedmedyczna</t>
  </si>
  <si>
    <t>4.</t>
  </si>
  <si>
    <t>Komunikowanie społeczne w środowisku zawodowym</t>
  </si>
  <si>
    <t>5.</t>
  </si>
  <si>
    <t>Nowoczesne technologie w mediach i biznesie</t>
  </si>
  <si>
    <t>B.</t>
  </si>
  <si>
    <t>MODUŁ KSZTAŁCENIA PODSTAWOWEGO</t>
  </si>
  <si>
    <t>JA-Warsztat komunikacji w mediach i biznesie (B2)/ JA-Warsztat komunikacji w mediach i biznesie (B2+)</t>
  </si>
  <si>
    <t xml:space="preserve">JA-Warsztat analizy tekstu i pisania </t>
  </si>
  <si>
    <t>JA-Wystąpienia publiczne i prezentacje biznesowe</t>
  </si>
  <si>
    <t>JN- Warsztat komunikacji w mediach i biznesie (A2)/JN- Warsztat komunikacji w mediach i biznesie (B1)</t>
  </si>
  <si>
    <t xml:space="preserve">JN- Warsztat analizy tekstu i pisania </t>
  </si>
  <si>
    <t>JN-Wystąpienia publiczne i prezentacje biznesowe</t>
  </si>
  <si>
    <t xml:space="preserve">Podstawowe zagadnienia ekonomii </t>
  </si>
  <si>
    <t>Komunikowanie masowe</t>
  </si>
  <si>
    <t>Redagowanie tekstów użytkowych w obrocie gospodarczym</t>
  </si>
  <si>
    <t>C.</t>
  </si>
  <si>
    <t>MODUŁ KSZTAŁCENIA KIERUNKOWEGO</t>
  </si>
  <si>
    <t xml:space="preserve">Podstawy prawa w działalności gospodarczej i medialnej </t>
  </si>
  <si>
    <t>Podstawy zarządzania i marketingu</t>
  </si>
  <si>
    <t xml:space="preserve">JA-Językoznawstwo ogólne i gramatyka opisowa  </t>
  </si>
  <si>
    <t xml:space="preserve">JN-Językoznawstwo ogólne i gramatyka opisowa </t>
  </si>
  <si>
    <t>Socjologia kultury i mediów</t>
  </si>
  <si>
    <t>6.</t>
  </si>
  <si>
    <t>Seminarium dyplomowe*</t>
  </si>
  <si>
    <t>D.</t>
  </si>
  <si>
    <r>
      <rPr>
        <b/>
        <sz val="8"/>
        <rFont val="Verdana"/>
        <family val="2"/>
      </rPr>
      <t>MODUŁ PRZEDMIOTÓW WYBIERALNYCH</t>
    </r>
    <r>
      <rPr>
        <b/>
        <vertAlign val="superscript"/>
        <sz val="8"/>
        <rFont val="Verdana"/>
        <family val="2"/>
      </rPr>
      <t xml:space="preserve"> (2)</t>
    </r>
    <r>
      <rPr>
        <b/>
        <sz val="8"/>
        <rFont val="Verdana"/>
        <family val="2"/>
      </rPr>
      <t xml:space="preserve"> * </t>
    </r>
  </si>
  <si>
    <t>Komunikacja w mediach tradycyjnych i nowoczesnych / Język specjalistyczny handlowy</t>
  </si>
  <si>
    <t>Public relations i tworzenie informacji dla mediów / Tłumaczenie pisemne w obrocie gospopdarczym (ja)</t>
  </si>
  <si>
    <t>Komunikowanie w mediach w języku angielskim / Obsługa klienta obcojęzycznego w praktyce</t>
  </si>
  <si>
    <t>Komunikowanie w mediach w języku niemieckim / Tłumaczenie pisemne w obrocie gospodarczym (jn)</t>
  </si>
  <si>
    <t xml:space="preserve">E-media i e-marketing w praktyce / Tłumaczenie konsekutywne rozmów handlowych </t>
  </si>
  <si>
    <t>E.</t>
  </si>
  <si>
    <t>MODUŁ PRAKTYK</t>
  </si>
  <si>
    <t>Wprowadzenie do praktyk i warsztat z pracodawcą</t>
  </si>
  <si>
    <t>Praktyka zawodowa</t>
  </si>
  <si>
    <t>Suma: A+B+C+D+E</t>
  </si>
  <si>
    <r>
      <rPr>
        <vertAlign val="superscript"/>
        <sz val="8"/>
        <rFont val="Verdana"/>
        <family val="2"/>
      </rPr>
      <t>(2)</t>
    </r>
    <r>
      <rPr>
        <sz val="8"/>
        <rFont val="Verdana"/>
        <family val="2"/>
      </rPr>
      <t xml:space="preserve"> spośród przedmiotów wybieralnych grupa wybiera (decyduje zasada większości) każdorazowo jeden przedmiot do realizacji z danej pary przedmiotów. </t>
    </r>
  </si>
  <si>
    <t xml:space="preserve">3.1. Plan studiów stacjonarnych - Języki obce w mediach i biznesie - I stopień - cykl kształcenia 2023-2026 </t>
  </si>
  <si>
    <t>Lp.</t>
  </si>
  <si>
    <t>Język wykładowy (jp-język polski, jo- język obcy)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</si>
  <si>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</si>
  <si>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</si>
  <si>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</si>
  <si>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</si>
  <si>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</si>
  <si>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</si>
  <si>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</si>
  <si>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</si>
  <si>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</si>
  <si>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 xml:space="preserve"> warsztaty</t>
  </si>
  <si>
    <t>seminaria</t>
  </si>
  <si>
    <t>zajęcia terenowe</t>
  </si>
  <si>
    <t>konsultacje i e-learning synchroniczny (@)</t>
  </si>
  <si>
    <t>Praca własna studenta e-learning asynchroniczny (pw)</t>
  </si>
  <si>
    <t>I rok</t>
  </si>
  <si>
    <t>II rok</t>
  </si>
  <si>
    <t xml:space="preserve">III rok 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</si>
  <si>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</si>
  <si>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</si>
  <si>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</si>
  <si>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</si>
  <si>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</si>
  <si>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</si>
  <si>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</si>
  <si>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</si>
  <si>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</si>
  <si>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</si>
  <si>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</si>
  <si>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</si>
  <si>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</si>
  <si>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</si>
  <si>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z bezpośrednim udziałem</t>
  </si>
  <si>
    <t>zajęcia kształtujące umiejętności praktyczne</t>
  </si>
  <si>
    <t>zajęcia z dziedziny nauk hum. lub społ.</t>
  </si>
  <si>
    <t>zajęcia do wyboru</t>
  </si>
  <si>
    <t>w</t>
  </si>
  <si>
    <t>zp</t>
  </si>
  <si>
    <t>@</t>
  </si>
  <si>
    <t>pw</t>
  </si>
  <si>
    <t>A.</t>
  </si>
  <si>
    <t>jp</t>
  </si>
  <si>
    <t>ZAL/1,2</t>
  </si>
  <si>
    <t>ZAL/1</t>
  </si>
  <si>
    <t>ZAL/2</t>
  </si>
  <si>
    <t>Zo/1,2</t>
  </si>
  <si>
    <t>jo</t>
  </si>
  <si>
    <t>E/2,4,6</t>
  </si>
  <si>
    <t>Zo/1, 2,3,4, 5,6</t>
  </si>
  <si>
    <t>Zo/4, 5,6</t>
  </si>
  <si>
    <t>E/3, 5</t>
  </si>
  <si>
    <t>Zo/1, 2,3, 4,5,6</t>
  </si>
  <si>
    <t xml:space="preserve">Zo/4, 5,6 </t>
  </si>
  <si>
    <t>7.</t>
  </si>
  <si>
    <t>Zo/1</t>
  </si>
  <si>
    <t>8.</t>
  </si>
  <si>
    <t>Zo/2</t>
  </si>
  <si>
    <t>9.</t>
  </si>
  <si>
    <t>Zo/4</t>
  </si>
  <si>
    <t>Zo/3</t>
  </si>
  <si>
    <t>Zo/5</t>
  </si>
  <si>
    <r>
      <rPr>
        <b/>
        <sz val="9"/>
        <rFont val="Verdana"/>
        <family val="2"/>
      </rPr>
      <t xml:space="preserve">MODUŁ PRZEDMIOTÓW WYBIERALNYCH </t>
    </r>
    <r>
      <rPr>
        <b/>
        <vertAlign val="superscript"/>
        <sz val="9"/>
        <rFont val="Verdana"/>
        <family val="2"/>
      </rPr>
      <t>(2)</t>
    </r>
    <r>
      <rPr>
        <b/>
        <sz val="9"/>
        <rFont val="Verdana"/>
        <family val="2"/>
      </rPr>
      <t xml:space="preserve"> * </t>
    </r>
  </si>
  <si>
    <t>jp/jo</t>
  </si>
  <si>
    <t>E/6</t>
  </si>
  <si>
    <t>Zo/6</t>
  </si>
  <si>
    <r>
      <t xml:space="preserve">MODUŁ PRAKTYK * </t>
    </r>
    <r>
      <rPr>
        <b/>
        <vertAlign val="superscript"/>
        <sz val="9"/>
        <rFont val="Verdana"/>
        <family val="2"/>
      </rPr>
      <t>(1)</t>
    </r>
  </si>
  <si>
    <t>Zo/1,2,4,5,6</t>
  </si>
  <si>
    <t>Suma A+B+C+D+E: Komunikacja w językach obcych w nowoczesnych mediach i biznesie</t>
  </si>
  <si>
    <r>
      <rPr>
        <vertAlign val="superscript"/>
        <sz val="8"/>
        <rFont val="Verdana"/>
        <family val="2"/>
      </rPr>
      <t>(1)</t>
    </r>
    <r>
      <rPr>
        <sz val="8"/>
        <rFont val="Verdana"/>
        <family val="2"/>
      </rPr>
      <t xml:space="preserve"> w przypadku modułu praktyk 1 punkt ECTS=30h; 1h=60min.</t>
    </r>
  </si>
  <si>
    <t xml:space="preserve">3.1. Plan studiów niestacjonarnych - Języki obce w mediach i biznesie - I stopień - cykl kształcenia 2023-2026 </t>
  </si>
  <si>
    <r>
      <t xml:space="preserve">MODUŁ PRAKTYK * </t>
    </r>
    <r>
      <rPr>
        <sz val="9"/>
        <rFont val="Verdana"/>
        <family val="2"/>
      </rPr>
      <t>(1)</t>
    </r>
  </si>
  <si>
    <t>Wprowadzenie do praktyki i warsztat z pracodawcą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</si>
</sst>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67">
    <font>
      <sz val="12"/>
      <color indexed="8"/>
      <name val="Verdana"/>
      <family val="2"/>
    </font>
    <font>
      <sz val="11"/>
      <name val="Calibri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9"/>
      <name val="Verdana Bold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Arial Narrow Bold"/>
      <family val="2"/>
    </font>
    <font>
      <sz val="9"/>
      <name val="Arial Narrow"/>
      <family val="2"/>
    </font>
    <font>
      <sz val="9"/>
      <name val="Arial CE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7.5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u val="single"/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12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vertAlign val="superscript"/>
      <sz val="9"/>
      <name val="Verdana"/>
      <family val="2"/>
    </font>
    <font>
      <vertAlign val="superscript"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9"/>
      </left>
      <right/>
      <top style="medium">
        <color indexed="9"/>
      </top>
      <bottom style="thin">
        <color indexed="10"/>
      </bottom>
    </border>
    <border>
      <left/>
      <right/>
      <top style="medium">
        <color indexed="9"/>
      </top>
      <bottom style="thin">
        <color indexed="10"/>
      </bottom>
    </border>
    <border>
      <left style="medium">
        <color indexed="9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medium">
        <color indexed="9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1" applyNumberFormat="0" applyAlignment="0" applyProtection="0"/>
    <xf numFmtId="0" fontId="46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0" borderId="2" applyNumberFormat="0" applyFill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7" fillId="6" borderId="0" applyNumberFormat="0" applyBorder="0" applyAlignment="0" applyProtection="0"/>
    <xf numFmtId="177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6" fillId="7" borderId="3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52" fillId="10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55" fillId="0" borderId="2" applyNumberFormat="0" applyFill="0" applyAlignment="0" applyProtection="0"/>
    <xf numFmtId="0" fontId="48" fillId="13" borderId="0" applyNumberFormat="0" applyBorder="0" applyAlignment="0" applyProtection="0"/>
    <xf numFmtId="0" fontId="56" fillId="0" borderId="5" applyNumberFormat="0" applyFill="0" applyAlignment="0" applyProtection="0"/>
    <xf numFmtId="0" fontId="48" fillId="1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" borderId="4" applyNumberFormat="0" applyAlignment="0" applyProtection="0"/>
    <xf numFmtId="0" fontId="58" fillId="15" borderId="6" applyNumberFormat="0" applyAlignment="0" applyProtection="0"/>
    <xf numFmtId="0" fontId="59" fillId="0" borderId="7" applyNumberFormat="0" applyFill="0" applyAlignment="0" applyProtection="0"/>
    <xf numFmtId="0" fontId="60" fillId="16" borderId="0" applyNumberFormat="0" applyBorder="0" applyAlignment="0" applyProtection="0"/>
    <xf numFmtId="0" fontId="61" fillId="0" borderId="8" applyNumberFormat="0" applyFill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27" fillId="0" borderId="0">
      <alignment/>
      <protection/>
    </xf>
  </cellStyleXfs>
  <cellXfs count="1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textRotation="90" wrapText="1"/>
    </xf>
    <xf numFmtId="0" fontId="2" fillId="33" borderId="15" xfId="0" applyNumberFormat="1" applyFont="1" applyFill="1" applyBorder="1" applyAlignment="1">
      <alignment horizontal="center" vertical="center" textRotation="90" wrapText="1"/>
    </xf>
    <xf numFmtId="0" fontId="2" fillId="33" borderId="16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textRotation="90" wrapText="1"/>
    </xf>
    <xf numFmtId="1" fontId="2" fillId="33" borderId="18" xfId="0" applyNumberFormat="1" applyFont="1" applyFill="1" applyBorder="1" applyAlignment="1">
      <alignment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textRotation="90" wrapText="1"/>
    </xf>
    <xf numFmtId="1" fontId="2" fillId="33" borderId="19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left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vertical="center" wrapText="1"/>
    </xf>
    <xf numFmtId="3" fontId="4" fillId="34" borderId="20" xfId="0" applyNumberFormat="1" applyFont="1" applyFill="1" applyBorder="1" applyAlignment="1">
      <alignment horizontal="center" vertical="center" wrapText="1"/>
    </xf>
    <xf numFmtId="0" fontId="8" fillId="35" borderId="20" xfId="0" applyNumberFormat="1" applyFont="1" applyFill="1" applyBorder="1" applyAlignment="1">
      <alignment vertical="center" wrapText="1"/>
    </xf>
    <xf numFmtId="0" fontId="9" fillId="33" borderId="20" xfId="0" applyNumberFormat="1" applyFont="1" applyFill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8" fillId="37" borderId="21" xfId="0" applyFont="1" applyFill="1" applyBorder="1" applyAlignment="1">
      <alignment vertical="center" wrapText="1"/>
    </xf>
    <xf numFmtId="0" fontId="2" fillId="38" borderId="22" xfId="0" applyNumberFormat="1" applyFont="1" applyFill="1" applyBorder="1" applyAlignment="1">
      <alignment horizontal="center" vertical="center" wrapText="1"/>
    </xf>
    <xf numFmtId="3" fontId="2" fillId="38" borderId="23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1" fontId="2" fillId="33" borderId="26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3" fontId="2" fillId="34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vertical="top" wrapText="1"/>
    </xf>
    <xf numFmtId="1" fontId="10" fillId="0" borderId="14" xfId="0" applyNumberFormat="1" applyFont="1" applyBorder="1" applyAlignment="1">
      <alignment vertical="center" wrapText="1"/>
    </xf>
    <xf numFmtId="1" fontId="2" fillId="33" borderId="29" xfId="0" applyNumberFormat="1" applyFont="1" applyFill="1" applyBorder="1" applyAlignment="1">
      <alignment horizontal="center" vertical="center" wrapText="1"/>
    </xf>
    <xf numFmtId="0" fontId="2" fillId="13" borderId="15" xfId="0" applyNumberFormat="1" applyFont="1" applyFill="1" applyBorder="1" applyAlignment="1">
      <alignment horizontal="center" vertical="center" textRotation="90" wrapText="1"/>
    </xf>
    <xf numFmtId="1" fontId="2" fillId="13" borderId="18" xfId="0" applyNumberFormat="1" applyFont="1" applyFill="1" applyBorder="1" applyAlignment="1">
      <alignment horizontal="center" vertical="center" textRotation="90" wrapText="1"/>
    </xf>
    <xf numFmtId="1" fontId="2" fillId="13" borderId="19" xfId="0" applyNumberFormat="1" applyFont="1" applyFill="1" applyBorder="1" applyAlignment="1">
      <alignment horizontal="center" vertical="center" textRotation="90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39" borderId="20" xfId="0" applyNumberFormat="1" applyFont="1" applyFill="1" applyBorder="1" applyAlignment="1">
      <alignment horizontal="center" vertical="center" wrapText="1"/>
    </xf>
    <xf numFmtId="3" fontId="2" fillId="34" borderId="20" xfId="0" applyNumberFormat="1" applyFont="1" applyFill="1" applyBorder="1" applyAlignment="1">
      <alignment horizontal="center" vertical="center" wrapText="1"/>
    </xf>
    <xf numFmtId="3" fontId="2" fillId="34" borderId="16" xfId="0" applyNumberFormat="1" applyFont="1" applyFill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 wrapText="1"/>
    </xf>
    <xf numFmtId="3" fontId="2" fillId="34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3" fontId="2" fillId="38" borderId="16" xfId="0" applyNumberFormat="1" applyFont="1" applyFill="1" applyBorder="1" applyAlignment="1">
      <alignment horizontal="center" vertical="center" wrapText="1"/>
    </xf>
    <xf numFmtId="3" fontId="2" fillId="38" borderId="17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vertical="center" wrapText="1"/>
    </xf>
    <xf numFmtId="1" fontId="12" fillId="0" borderId="32" xfId="0" applyNumberFormat="1" applyFont="1" applyBorder="1" applyAlignment="1">
      <alignment wrapText="1"/>
    </xf>
    <xf numFmtId="0" fontId="2" fillId="40" borderId="15" xfId="0" applyNumberFormat="1" applyFont="1" applyFill="1" applyBorder="1" applyAlignment="1">
      <alignment horizontal="center" vertical="center" textRotation="90" wrapText="1"/>
    </xf>
    <xf numFmtId="0" fontId="64" fillId="41" borderId="15" xfId="0" applyNumberFormat="1" applyFont="1" applyFill="1" applyBorder="1" applyAlignment="1">
      <alignment horizontal="center" vertical="center" textRotation="90" wrapText="1"/>
    </xf>
    <xf numFmtId="1" fontId="64" fillId="41" borderId="19" xfId="0" applyNumberFormat="1" applyFont="1" applyFill="1" applyBorder="1" applyAlignment="1">
      <alignment horizontal="center" vertical="center" textRotation="90" wrapText="1"/>
    </xf>
    <xf numFmtId="3" fontId="4" fillId="42" borderId="20" xfId="0" applyNumberFormat="1" applyFont="1" applyFill="1" applyBorder="1" applyAlignment="1">
      <alignment horizontal="center" vertical="center" wrapText="1"/>
    </xf>
    <xf numFmtId="3" fontId="2" fillId="38" borderId="2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vertical="top" wrapText="1"/>
    </xf>
    <xf numFmtId="0" fontId="65" fillId="0" borderId="0" xfId="0" applyNumberFormat="1" applyFont="1" applyAlignment="1">
      <alignment vertical="top" wrapText="1"/>
    </xf>
    <xf numFmtId="0" fontId="15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" fontId="5" fillId="0" borderId="10" xfId="0" applyNumberFormat="1" applyFont="1" applyBorder="1" applyAlignment="1">
      <alignment horizontal="left" vertical="center" wrapText="1"/>
    </xf>
    <xf numFmtId="0" fontId="15" fillId="0" borderId="11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1" fontId="15" fillId="0" borderId="14" xfId="0" applyNumberFormat="1" applyFont="1" applyBorder="1" applyAlignment="1">
      <alignment horizontal="left" vertical="center" wrapText="1"/>
    </xf>
    <xf numFmtId="1" fontId="15" fillId="0" borderId="14" xfId="0" applyNumberFormat="1" applyFont="1" applyBorder="1" applyAlignment="1">
      <alignment horizontal="left" vertical="center"/>
    </xf>
    <xf numFmtId="1" fontId="2" fillId="40" borderId="18" xfId="0" applyNumberFormat="1" applyFont="1" applyFill="1" applyBorder="1" applyAlignment="1">
      <alignment horizontal="center" vertical="center" textRotation="90" wrapText="1"/>
    </xf>
    <xf numFmtId="0" fontId="2" fillId="33" borderId="18" xfId="0" applyNumberFormat="1" applyFont="1" applyFill="1" applyBorder="1" applyAlignment="1">
      <alignment horizontal="center" vertical="center" wrapText="1"/>
    </xf>
    <xf numFmtId="1" fontId="2" fillId="40" borderId="19" xfId="0" applyNumberFormat="1" applyFont="1" applyFill="1" applyBorder="1" applyAlignment="1">
      <alignment horizontal="center" vertical="center" textRotation="90" wrapText="1"/>
    </xf>
    <xf numFmtId="0" fontId="4" fillId="0" borderId="20" xfId="0" applyNumberFormat="1" applyFont="1" applyBorder="1" applyAlignment="1">
      <alignment vertical="center" wrapText="1"/>
    </xf>
    <xf numFmtId="0" fontId="4" fillId="35" borderId="20" xfId="0" applyNumberFormat="1" applyFont="1" applyFill="1" applyBorder="1" applyAlignment="1">
      <alignment vertical="center" wrapText="1"/>
    </xf>
    <xf numFmtId="0" fontId="65" fillId="0" borderId="20" xfId="0" applyNumberFormat="1" applyFont="1" applyBorder="1" applyAlignment="1">
      <alignment horizontal="center" vertical="center" wrapText="1"/>
    </xf>
    <xf numFmtId="0" fontId="65" fillId="0" borderId="20" xfId="0" applyNumberFormat="1" applyFont="1" applyBorder="1" applyAlignment="1">
      <alignment vertical="center" wrapText="1"/>
    </xf>
    <xf numFmtId="3" fontId="65" fillId="34" borderId="20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vertical="center" wrapText="1"/>
    </xf>
    <xf numFmtId="3" fontId="2" fillId="34" borderId="23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1" fontId="2" fillId="33" borderId="39" xfId="0" applyNumberFormat="1" applyFont="1" applyFill="1" applyBorder="1" applyAlignment="1">
      <alignment vertical="center" wrapText="1"/>
    </xf>
    <xf numFmtId="3" fontId="2" fillId="34" borderId="2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3" fontId="15" fillId="0" borderId="0" xfId="0" applyNumberFormat="1" applyFont="1" applyAlignment="1">
      <alignment vertical="top" wrapText="1"/>
    </xf>
    <xf numFmtId="1" fontId="5" fillId="0" borderId="10" xfId="0" applyNumberFormat="1" applyFont="1" applyBorder="1" applyAlignment="1">
      <alignment vertical="center" wrapText="1"/>
    </xf>
    <xf numFmtId="1" fontId="15" fillId="0" borderId="14" xfId="0" applyNumberFormat="1" applyFont="1" applyBorder="1" applyAlignment="1">
      <alignment vertical="center" wrapText="1"/>
    </xf>
    <xf numFmtId="3" fontId="65" fillId="0" borderId="20" xfId="0" applyNumberFormat="1" applyFont="1" applyBorder="1" applyAlignment="1">
      <alignment horizontal="center" vertical="center" wrapText="1"/>
    </xf>
    <xf numFmtId="3" fontId="65" fillId="39" borderId="20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vertical="center" wrapText="1"/>
    </xf>
    <xf numFmtId="1" fontId="15" fillId="0" borderId="31" xfId="0" applyNumberFormat="1" applyFont="1" applyBorder="1" applyAlignment="1">
      <alignment horizontal="left" vertical="center" wrapText="1"/>
    </xf>
    <xf numFmtId="1" fontId="15" fillId="0" borderId="12" xfId="0" applyNumberFormat="1" applyFont="1" applyBorder="1" applyAlignment="1">
      <alignment horizontal="left" vertical="center" wrapText="1"/>
    </xf>
    <xf numFmtId="1" fontId="15" fillId="0" borderId="13" xfId="0" applyNumberFormat="1" applyFont="1" applyBorder="1" applyAlignment="1">
      <alignment horizontal="left" vertical="center" wrapText="1"/>
    </xf>
    <xf numFmtId="1" fontId="15" fillId="0" borderId="32" xfId="0" applyNumberFormat="1" applyFont="1" applyBorder="1" applyAlignment="1">
      <alignment wrapText="1"/>
    </xf>
    <xf numFmtId="0" fontId="2" fillId="40" borderId="19" xfId="0" applyNumberFormat="1" applyFont="1" applyFill="1" applyBorder="1" applyAlignment="1">
      <alignment horizontal="center" vertical="center" textRotation="90" wrapText="1"/>
    </xf>
    <xf numFmtId="3" fontId="65" fillId="42" borderId="2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vertical="top" wrapText="1"/>
    </xf>
    <xf numFmtId="0" fontId="66" fillId="0" borderId="0" xfId="0" applyNumberFormat="1" applyFont="1" applyAlignment="1">
      <alignment vertical="top" wrapText="1"/>
    </xf>
    <xf numFmtId="0" fontId="4" fillId="0" borderId="0" xfId="63" applyFont="1">
      <alignment/>
      <protection/>
    </xf>
    <xf numFmtId="0" fontId="8" fillId="0" borderId="0" xfId="63" applyFont="1">
      <alignment/>
      <protection/>
    </xf>
    <xf numFmtId="0" fontId="16" fillId="0" borderId="0" xfId="63" applyFont="1">
      <alignment/>
      <protection/>
    </xf>
    <xf numFmtId="0" fontId="17" fillId="0" borderId="0" xfId="63" applyFont="1">
      <alignment/>
      <protection/>
    </xf>
    <xf numFmtId="0" fontId="18" fillId="0" borderId="0" xfId="63" applyFont="1" applyAlignment="1">
      <alignment horizontal="left" vertical="center"/>
      <protection/>
    </xf>
    <xf numFmtId="0" fontId="6" fillId="0" borderId="0" xfId="63" applyFont="1" applyAlignment="1">
      <alignment horizontal="left" vertical="center"/>
      <protection/>
    </xf>
    <xf numFmtId="0" fontId="19" fillId="0" borderId="0" xfId="63" applyFont="1">
      <alignment/>
      <protection/>
    </xf>
    <xf numFmtId="0" fontId="20" fillId="0" borderId="0" xfId="63" applyFont="1" applyAlignment="1">
      <alignment horizontal="center" vertical="center"/>
      <protection/>
    </xf>
    <xf numFmtId="0" fontId="21" fillId="0" borderId="0" xfId="63" applyFont="1" applyAlignment="1">
      <alignment horizontal="left" vertical="center"/>
      <protection/>
    </xf>
    <xf numFmtId="0" fontId="16" fillId="0" borderId="0" xfId="63" applyFont="1" applyAlignment="1">
      <alignment horizontal="center" vertical="center"/>
      <protection/>
    </xf>
    <xf numFmtId="0" fontId="2" fillId="43" borderId="22" xfId="63" applyFont="1" applyFill="1" applyBorder="1" applyAlignment="1">
      <alignment horizontal="center" vertical="center"/>
      <protection/>
    </xf>
    <xf numFmtId="0" fontId="2" fillId="43" borderId="22" xfId="63" applyFont="1" applyFill="1" applyBorder="1" applyAlignment="1">
      <alignment horizontal="center" vertical="center" wrapText="1"/>
      <protection/>
    </xf>
    <xf numFmtId="0" fontId="2" fillId="43" borderId="22" xfId="63" applyFont="1" applyFill="1" applyBorder="1" applyAlignment="1">
      <alignment horizontal="center" vertical="center" textRotation="90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8" fillId="44" borderId="22" xfId="63" applyFont="1" applyFill="1" applyBorder="1" applyAlignment="1">
      <alignment horizontal="center" vertical="center" wrapText="1"/>
      <protection/>
    </xf>
    <xf numFmtId="0" fontId="9" fillId="43" borderId="22" xfId="63" applyFont="1" applyFill="1" applyBorder="1" applyAlignment="1">
      <alignment horizontal="center" vertical="center" wrapText="1"/>
      <protection/>
    </xf>
    <xf numFmtId="0" fontId="9" fillId="38" borderId="22" xfId="63" applyFont="1" applyFill="1" applyBorder="1" applyAlignment="1">
      <alignment horizontal="center" vertical="center" wrapText="1"/>
      <protection/>
    </xf>
    <xf numFmtId="0" fontId="9" fillId="38" borderId="40" xfId="0" applyNumberFormat="1" applyFont="1" applyFill="1" applyBorder="1" applyAlignment="1">
      <alignment horizontal="center" vertical="center" wrapText="1"/>
    </xf>
    <xf numFmtId="0" fontId="9" fillId="38" borderId="0" xfId="0" applyNumberFormat="1" applyFont="1" applyFill="1" applyBorder="1" applyAlignment="1">
      <alignment horizontal="center" vertical="center" wrapText="1"/>
    </xf>
    <xf numFmtId="0" fontId="9" fillId="45" borderId="22" xfId="63" applyFont="1" applyFill="1" applyBorder="1" applyAlignment="1">
      <alignment horizontal="center" vertical="center" wrapText="1"/>
      <protection/>
    </xf>
    <xf numFmtId="0" fontId="20" fillId="0" borderId="0" xfId="63" applyFont="1">
      <alignment/>
      <protection/>
    </xf>
    <xf numFmtId="0" fontId="2" fillId="43" borderId="22" xfId="63" applyFont="1" applyFill="1" applyBorder="1" applyAlignment="1">
      <alignment horizontal="center" vertical="center" textRotation="90"/>
      <protection/>
    </xf>
    <xf numFmtId="0" fontId="8" fillId="44" borderId="22" xfId="63" applyFont="1" applyFill="1" applyBorder="1" applyAlignment="1">
      <alignment horizontal="center" vertical="center"/>
      <protection/>
    </xf>
    <xf numFmtId="0" fontId="9" fillId="38" borderId="41" xfId="0" applyNumberFormat="1" applyFont="1" applyFill="1" applyBorder="1" applyAlignment="1">
      <alignment horizontal="center" vertical="center" wrapText="1"/>
    </xf>
    <xf numFmtId="0" fontId="2" fillId="38" borderId="22" xfId="63" applyFont="1" applyFill="1" applyBorder="1" applyAlignment="1">
      <alignment horizontal="center" vertical="center"/>
      <protection/>
    </xf>
    <xf numFmtId="0" fontId="8" fillId="45" borderId="22" xfId="63" applyFont="1" applyFill="1" applyBorder="1" applyAlignment="1">
      <alignment horizontal="center" vertical="center"/>
      <protection/>
    </xf>
    <xf numFmtId="0" fontId="9" fillId="45" borderId="22" xfId="63" applyFont="1" applyFill="1" applyBorder="1" applyAlignment="1">
      <alignment horizontal="center" vertical="center"/>
      <protection/>
    </xf>
    <xf numFmtId="0" fontId="8" fillId="38" borderId="22" xfId="63" applyFont="1" applyFill="1" applyBorder="1" applyAlignment="1">
      <alignment horizontal="center" vertical="center"/>
      <protection/>
    </xf>
    <xf numFmtId="0" fontId="9" fillId="38" borderId="22" xfId="63" applyFont="1" applyFill="1" applyBorder="1" applyAlignment="1">
      <alignment horizontal="center" vertical="center"/>
      <protection/>
    </xf>
  </cellXfs>
  <cellStyles count="50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Hyperlink" xfId="27"/>
    <cellStyle name="Uwaga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Neutralne" xfId="45"/>
    <cellStyle name="Suma" xfId="46"/>
    <cellStyle name="Dobre" xfId="47"/>
    <cellStyle name="Złe" xfId="48"/>
    <cellStyle name="40% - Akcent 1" xfId="49"/>
    <cellStyle name="60% - Akcent 1" xfId="50"/>
    <cellStyle name="40% - Akcent 2" xfId="51"/>
    <cellStyle name="60% - Akcent 2" xfId="52"/>
    <cellStyle name="20% - Akcent 3" xfId="53"/>
    <cellStyle name="60% - Akcent 3" xfId="54"/>
    <cellStyle name="20% - Akcent 4" xfId="55"/>
    <cellStyle name="60% - Akcent 4" xfId="56"/>
    <cellStyle name="Akcent 5" xfId="57"/>
    <cellStyle name="40% - Akcent 5" xfId="58"/>
    <cellStyle name="60% - Akcent 5" xfId="59"/>
    <cellStyle name="Akcent 6" xfId="60"/>
    <cellStyle name="40% - Akcent 6" xfId="61"/>
    <cellStyle name="60% - Akcent 6" xfId="62"/>
    <cellStyle name="Normalny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1" name="Line 233"/>
        <xdr:cNvSpPr>
          <a:spLocks/>
        </xdr:cNvSpPr>
      </xdr:nvSpPr>
      <xdr:spPr>
        <a:xfrm>
          <a:off x="10925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2" name="Line 234"/>
        <xdr:cNvSpPr>
          <a:spLocks/>
        </xdr:cNvSpPr>
      </xdr:nvSpPr>
      <xdr:spPr>
        <a:xfrm>
          <a:off x="10925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3" name="Line 235"/>
        <xdr:cNvSpPr>
          <a:spLocks/>
        </xdr:cNvSpPr>
      </xdr:nvSpPr>
      <xdr:spPr>
        <a:xfrm>
          <a:off x="10925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4" name="Line 236"/>
        <xdr:cNvSpPr>
          <a:spLocks/>
        </xdr:cNvSpPr>
      </xdr:nvSpPr>
      <xdr:spPr>
        <a:xfrm>
          <a:off x="10925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5" name="Line 237"/>
        <xdr:cNvSpPr>
          <a:spLocks/>
        </xdr:cNvSpPr>
      </xdr:nvSpPr>
      <xdr:spPr>
        <a:xfrm>
          <a:off x="10925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6" name="Line 238"/>
        <xdr:cNvSpPr>
          <a:spLocks/>
        </xdr:cNvSpPr>
      </xdr:nvSpPr>
      <xdr:spPr>
        <a:xfrm>
          <a:off x="10925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7" name="Line 239"/>
        <xdr:cNvSpPr>
          <a:spLocks/>
        </xdr:cNvSpPr>
      </xdr:nvSpPr>
      <xdr:spPr>
        <a:xfrm>
          <a:off x="10925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8" name="Line 240"/>
        <xdr:cNvSpPr>
          <a:spLocks/>
        </xdr:cNvSpPr>
      </xdr:nvSpPr>
      <xdr:spPr>
        <a:xfrm>
          <a:off x="10925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9" name="Line 241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0" name="Line 242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1" name="Line 243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2" name="Line 244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3" name="Line 245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4" name="Line 246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5" name="Line 247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6" name="Line 248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7" name="Line 249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8" name="Line 250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9" name="Line 251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0" name="Line 252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1" name="Line 253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2" name="Line 254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3" name="Line 255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4" name="Line 256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5" name="Line 257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6" name="Line 258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7" name="Line 259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8" name="Line 260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9" name="Line 261"/>
        <xdr:cNvSpPr>
          <a:spLocks/>
        </xdr:cNvSpPr>
      </xdr:nvSpPr>
      <xdr:spPr>
        <a:xfrm>
          <a:off x="1359217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30" name="Line 262"/>
        <xdr:cNvSpPr>
          <a:spLocks/>
        </xdr:cNvSpPr>
      </xdr:nvSpPr>
      <xdr:spPr>
        <a:xfrm>
          <a:off x="10925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31" name="Line 263"/>
        <xdr:cNvSpPr>
          <a:spLocks/>
        </xdr:cNvSpPr>
      </xdr:nvSpPr>
      <xdr:spPr>
        <a:xfrm>
          <a:off x="10925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32" name="Line 264"/>
        <xdr:cNvSpPr>
          <a:spLocks/>
        </xdr:cNvSpPr>
      </xdr:nvSpPr>
      <xdr:spPr>
        <a:xfrm>
          <a:off x="10925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33" name="Line 265"/>
        <xdr:cNvSpPr>
          <a:spLocks/>
        </xdr:cNvSpPr>
      </xdr:nvSpPr>
      <xdr:spPr>
        <a:xfrm>
          <a:off x="10925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34" name="Line 266"/>
        <xdr:cNvSpPr>
          <a:spLocks/>
        </xdr:cNvSpPr>
      </xdr:nvSpPr>
      <xdr:spPr>
        <a:xfrm>
          <a:off x="10925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35" name="Line 267"/>
        <xdr:cNvSpPr>
          <a:spLocks/>
        </xdr:cNvSpPr>
      </xdr:nvSpPr>
      <xdr:spPr>
        <a:xfrm>
          <a:off x="10925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36" name="Line 268"/>
        <xdr:cNvSpPr>
          <a:spLocks/>
        </xdr:cNvSpPr>
      </xdr:nvSpPr>
      <xdr:spPr>
        <a:xfrm>
          <a:off x="10925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37" name="Line 269"/>
        <xdr:cNvSpPr>
          <a:spLocks/>
        </xdr:cNvSpPr>
      </xdr:nvSpPr>
      <xdr:spPr>
        <a:xfrm>
          <a:off x="10925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38" name="Line 270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39" name="Line 271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40" name="Line 272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41" name="Line 273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42" name="Line 274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43" name="Line 275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44" name="Line 276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45" name="Line 277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46" name="Line 278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47" name="Line 279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48" name="Line 280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49" name="Line 281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50" name="Line 282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51" name="Line 283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52" name="Line 284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53" name="Line 285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54" name="Line 286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55" name="Line 287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56" name="Line 288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57" name="Line 289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0</xdr:colOff>
      <xdr:row>36</xdr:row>
      <xdr:rowOff>0</xdr:rowOff>
    </xdr:to>
    <xdr:sp>
      <xdr:nvSpPr>
        <xdr:cNvPr id="58" name="Line 290"/>
        <xdr:cNvSpPr>
          <a:spLocks/>
        </xdr:cNvSpPr>
      </xdr:nvSpPr>
      <xdr:spPr>
        <a:xfrm>
          <a:off x="1359217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2</xdr:row>
      <xdr:rowOff>114300</xdr:rowOff>
    </xdr:from>
    <xdr:to>
      <xdr:col>4</xdr:col>
      <xdr:colOff>19050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47625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3333750</xdr:colOff>
      <xdr:row>2</xdr:row>
      <xdr:rowOff>85725</xdr:rowOff>
    </xdr:from>
    <xdr:to>
      <xdr:col>2</xdr:col>
      <xdr:colOff>4476750</xdr:colOff>
      <xdr:row>4</xdr:row>
      <xdr:rowOff>276225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47675"/>
          <a:ext cx="1143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zoomScaleSheetLayoutView="100" workbookViewId="0" topLeftCell="A1">
      <pane ySplit="4" topLeftCell="A8" activePane="bottomLeft" state="frozen"/>
      <selection pane="bottomLeft" activeCell="B15" sqref="B15"/>
    </sheetView>
  </sheetViews>
  <sheetFormatPr defaultColWidth="8.796875" defaultRowHeight="15"/>
  <cols>
    <col min="1" max="1" width="2.8984375" style="120" customWidth="1"/>
    <col min="2" max="2" width="33.3984375" style="120" customWidth="1"/>
    <col min="3" max="40" width="2.796875" style="120" customWidth="1"/>
    <col min="41" max="43" width="3" style="120" customWidth="1"/>
    <col min="44" max="44" width="5.296875" style="120" customWidth="1"/>
    <col min="45" max="45" width="8.796875" style="121" customWidth="1"/>
    <col min="46" max="16384" width="8.796875" style="120" customWidth="1"/>
  </cols>
  <sheetData>
    <row r="1" spans="1:40" ht="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14" ht="13.5">
      <c r="A2" s="123" t="s">
        <v>1</v>
      </c>
      <c r="B2" s="124"/>
      <c r="N2" s="138"/>
    </row>
    <row r="3" spans="1:29" ht="13.5">
      <c r="A3" s="125"/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45" s="118" customFormat="1" ht="60.75">
      <c r="A4" s="128"/>
      <c r="B4" s="129" t="s">
        <v>2</v>
      </c>
      <c r="C4" s="130" t="s">
        <v>3</v>
      </c>
      <c r="D4" s="130" t="s">
        <v>4</v>
      </c>
      <c r="E4" s="130" t="s">
        <v>5</v>
      </c>
      <c r="F4" s="130" t="s">
        <v>6</v>
      </c>
      <c r="G4" s="130" t="s">
        <v>7</v>
      </c>
      <c r="H4" s="130" t="s">
        <v>8</v>
      </c>
      <c r="I4" s="130" t="s">
        <v>9</v>
      </c>
      <c r="J4" s="130" t="s">
        <v>10</v>
      </c>
      <c r="K4" s="130" t="s">
        <v>11</v>
      </c>
      <c r="L4" s="130" t="s">
        <v>12</v>
      </c>
      <c r="M4" s="130" t="s">
        <v>13</v>
      </c>
      <c r="N4" s="130" t="s">
        <v>14</v>
      </c>
      <c r="O4" s="139" t="s">
        <v>15</v>
      </c>
      <c r="P4" s="139" t="s">
        <v>16</v>
      </c>
      <c r="Q4" s="139" t="s">
        <v>17</v>
      </c>
      <c r="R4" s="139" t="s">
        <v>18</v>
      </c>
      <c r="S4" s="139" t="s">
        <v>19</v>
      </c>
      <c r="T4" s="139" t="s">
        <v>20</v>
      </c>
      <c r="U4" s="139" t="s">
        <v>21</v>
      </c>
      <c r="V4" s="139" t="s">
        <v>22</v>
      </c>
      <c r="W4" s="139" t="s">
        <v>23</v>
      </c>
      <c r="X4" s="139" t="s">
        <v>24</v>
      </c>
      <c r="Y4" s="139" t="s">
        <v>25</v>
      </c>
      <c r="Z4" s="139" t="s">
        <v>26</v>
      </c>
      <c r="AA4" s="139" t="s">
        <v>27</v>
      </c>
      <c r="AB4" s="139" t="s">
        <v>28</v>
      </c>
      <c r="AC4" s="139" t="s">
        <v>29</v>
      </c>
      <c r="AD4" s="139" t="s">
        <v>30</v>
      </c>
      <c r="AE4" s="139" t="s">
        <v>31</v>
      </c>
      <c r="AF4" s="139" t="s">
        <v>32</v>
      </c>
      <c r="AG4" s="139" t="s">
        <v>33</v>
      </c>
      <c r="AH4" s="139" t="s">
        <v>34</v>
      </c>
      <c r="AI4" s="139" t="s">
        <v>35</v>
      </c>
      <c r="AJ4" s="139" t="s">
        <v>36</v>
      </c>
      <c r="AK4" s="139" t="s">
        <v>37</v>
      </c>
      <c r="AL4" s="139" t="s">
        <v>38</v>
      </c>
      <c r="AM4" s="139" t="s">
        <v>39</v>
      </c>
      <c r="AN4" s="139" t="s">
        <v>40</v>
      </c>
      <c r="AO4" s="142" t="s">
        <v>41</v>
      </c>
      <c r="AP4" s="142"/>
      <c r="AQ4" s="142"/>
      <c r="AR4" s="142"/>
      <c r="AS4" s="121"/>
    </row>
    <row r="5" spans="1:45" s="118" customFormat="1" ht="13.5">
      <c r="A5" s="129" t="s">
        <v>42</v>
      </c>
      <c r="B5" s="129" t="s">
        <v>43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8" t="s">
        <v>44</v>
      </c>
      <c r="AP5" s="128" t="s">
        <v>45</v>
      </c>
      <c r="AQ5" s="128" t="s">
        <v>46</v>
      </c>
      <c r="AR5" s="128" t="s">
        <v>47</v>
      </c>
      <c r="AS5" s="121"/>
    </row>
    <row r="6" spans="1:45" s="119" customFormat="1" ht="13.5">
      <c r="A6" s="131" t="s">
        <v>48</v>
      </c>
      <c r="B6" s="26" t="s">
        <v>49</v>
      </c>
      <c r="C6" s="132"/>
      <c r="D6" s="132"/>
      <c r="E6" s="132"/>
      <c r="F6" s="132"/>
      <c r="G6" s="132">
        <v>1</v>
      </c>
      <c r="H6" s="132"/>
      <c r="I6" s="132"/>
      <c r="J6" s="132"/>
      <c r="K6" s="132"/>
      <c r="L6" s="132"/>
      <c r="M6" s="132"/>
      <c r="N6" s="132">
        <v>1</v>
      </c>
      <c r="O6" s="132"/>
      <c r="P6" s="132"/>
      <c r="Q6" s="132"/>
      <c r="R6" s="132"/>
      <c r="S6" s="132"/>
      <c r="T6" s="132"/>
      <c r="U6" s="132"/>
      <c r="V6" s="132">
        <v>1</v>
      </c>
      <c r="W6" s="132"/>
      <c r="X6" s="132"/>
      <c r="Y6" s="132"/>
      <c r="Z6" s="132">
        <v>1</v>
      </c>
      <c r="AA6" s="132"/>
      <c r="AB6" s="132"/>
      <c r="AC6" s="132"/>
      <c r="AD6" s="132">
        <v>1</v>
      </c>
      <c r="AE6" s="132"/>
      <c r="AF6" s="132"/>
      <c r="AG6" s="132"/>
      <c r="AH6" s="132"/>
      <c r="AI6" s="132">
        <v>1</v>
      </c>
      <c r="AJ6" s="132"/>
      <c r="AK6" s="132"/>
      <c r="AL6" s="132"/>
      <c r="AM6" s="132">
        <v>1</v>
      </c>
      <c r="AN6" s="132"/>
      <c r="AO6" s="143">
        <f>SUM(C6:N6)</f>
        <v>2</v>
      </c>
      <c r="AP6" s="143">
        <f>SUM(O6:AD6)</f>
        <v>3</v>
      </c>
      <c r="AQ6" s="143">
        <f>SUM(AE6:AN6)</f>
        <v>2</v>
      </c>
      <c r="AR6" s="144">
        <f>SUM(C6:AN6)</f>
        <v>7</v>
      </c>
      <c r="AS6" s="121"/>
    </row>
    <row r="7" spans="1:45" s="119" customFormat="1" ht="13.5">
      <c r="A7" s="131" t="s">
        <v>50</v>
      </c>
      <c r="B7" s="26" t="s">
        <v>51</v>
      </c>
      <c r="C7" s="132"/>
      <c r="D7" s="132"/>
      <c r="E7" s="132"/>
      <c r="F7" s="132"/>
      <c r="G7" s="132"/>
      <c r="H7" s="132">
        <v>1</v>
      </c>
      <c r="I7" s="132"/>
      <c r="J7" s="132"/>
      <c r="K7" s="132"/>
      <c r="L7" s="132"/>
      <c r="M7" s="132"/>
      <c r="N7" s="132">
        <v>1</v>
      </c>
      <c r="O7" s="132"/>
      <c r="P7" s="132"/>
      <c r="Q7" s="132"/>
      <c r="R7" s="132"/>
      <c r="S7" s="132"/>
      <c r="T7" s="132"/>
      <c r="U7" s="132"/>
      <c r="V7" s="132">
        <v>1</v>
      </c>
      <c r="W7" s="132"/>
      <c r="X7" s="132"/>
      <c r="Y7" s="132"/>
      <c r="Z7" s="132">
        <v>1</v>
      </c>
      <c r="AA7" s="132"/>
      <c r="AB7" s="132"/>
      <c r="AC7" s="132"/>
      <c r="AD7" s="132">
        <v>1</v>
      </c>
      <c r="AE7" s="140"/>
      <c r="AF7" s="132">
        <v>1</v>
      </c>
      <c r="AG7" s="132"/>
      <c r="AH7" s="132"/>
      <c r="AI7" s="132"/>
      <c r="AJ7" s="132"/>
      <c r="AK7" s="132"/>
      <c r="AL7" s="132"/>
      <c r="AM7" s="132">
        <v>1</v>
      </c>
      <c r="AN7" s="132">
        <v>1</v>
      </c>
      <c r="AO7" s="143">
        <f>SUM(C7:N7)</f>
        <v>2</v>
      </c>
      <c r="AP7" s="143">
        <f>SUM(O7:AD7)</f>
        <v>3</v>
      </c>
      <c r="AQ7" s="143">
        <f>SUM(AE7:AN7)</f>
        <v>3</v>
      </c>
      <c r="AR7" s="144">
        <f>SUM(C7:AN7)</f>
        <v>8</v>
      </c>
      <c r="AS7" s="121"/>
    </row>
    <row r="8" spans="1:45" s="119" customFormat="1" ht="13.5">
      <c r="A8" s="131" t="s">
        <v>52</v>
      </c>
      <c r="B8" s="26" t="s">
        <v>53</v>
      </c>
      <c r="C8" s="132"/>
      <c r="D8" s="132"/>
      <c r="E8" s="132"/>
      <c r="F8" s="132"/>
      <c r="G8" s="132"/>
      <c r="H8" s="132">
        <v>1</v>
      </c>
      <c r="I8" s="132"/>
      <c r="J8" s="132"/>
      <c r="K8" s="132"/>
      <c r="L8" s="132"/>
      <c r="M8" s="132"/>
      <c r="N8" s="132">
        <v>1</v>
      </c>
      <c r="O8" s="132"/>
      <c r="P8" s="132"/>
      <c r="Q8" s="132"/>
      <c r="R8" s="132"/>
      <c r="S8" s="132"/>
      <c r="T8" s="132"/>
      <c r="U8" s="132"/>
      <c r="V8" s="132">
        <v>1</v>
      </c>
      <c r="W8" s="132"/>
      <c r="X8" s="132"/>
      <c r="Y8" s="132"/>
      <c r="Z8" s="132">
        <v>1</v>
      </c>
      <c r="AA8" s="132"/>
      <c r="AB8" s="132"/>
      <c r="AC8" s="132"/>
      <c r="AD8" s="132">
        <v>1</v>
      </c>
      <c r="AE8" s="140"/>
      <c r="AF8" s="132"/>
      <c r="AG8" s="132">
        <v>1</v>
      </c>
      <c r="AH8" s="132"/>
      <c r="AI8" s="132">
        <v>1</v>
      </c>
      <c r="AJ8" s="132"/>
      <c r="AK8" s="132"/>
      <c r="AL8" s="132">
        <v>1</v>
      </c>
      <c r="AM8" s="132"/>
      <c r="AN8" s="132"/>
      <c r="AO8" s="143">
        <f>SUM(C8:N8)</f>
        <v>2</v>
      </c>
      <c r="AP8" s="143">
        <f>SUM(O8:AD8)</f>
        <v>3</v>
      </c>
      <c r="AQ8" s="143">
        <f>SUM(AE8:AN8)</f>
        <v>3</v>
      </c>
      <c r="AR8" s="144">
        <f>SUM(C8:AN8)</f>
        <v>8</v>
      </c>
      <c r="AS8" s="121"/>
    </row>
    <row r="9" spans="1:45" s="119" customFormat="1" ht="15" customHeight="1">
      <c r="A9" s="131" t="s">
        <v>54</v>
      </c>
      <c r="B9" s="28" t="s">
        <v>55</v>
      </c>
      <c r="C9" s="132"/>
      <c r="D9" s="132">
        <v>1</v>
      </c>
      <c r="E9" s="132">
        <v>1</v>
      </c>
      <c r="F9" s="132"/>
      <c r="G9" s="132">
        <v>1</v>
      </c>
      <c r="H9" s="132"/>
      <c r="I9" s="132">
        <v>1</v>
      </c>
      <c r="J9" s="132"/>
      <c r="K9" s="132">
        <v>1</v>
      </c>
      <c r="L9" s="132">
        <v>1</v>
      </c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>
        <v>1</v>
      </c>
      <c r="AC9" s="132"/>
      <c r="AD9" s="132"/>
      <c r="AE9" s="140"/>
      <c r="AF9" s="132"/>
      <c r="AG9" s="132">
        <v>1</v>
      </c>
      <c r="AH9" s="132"/>
      <c r="AI9" s="132"/>
      <c r="AJ9" s="132"/>
      <c r="AK9" s="132"/>
      <c r="AL9" s="132">
        <v>1</v>
      </c>
      <c r="AM9" s="132"/>
      <c r="AN9" s="132">
        <v>1</v>
      </c>
      <c r="AO9" s="143">
        <f>SUM(C9:N9)</f>
        <v>6</v>
      </c>
      <c r="AP9" s="143">
        <f>SUM(O9:AD9)</f>
        <v>1</v>
      </c>
      <c r="AQ9" s="143">
        <f>SUM(AE9:AN9)</f>
        <v>3</v>
      </c>
      <c r="AR9" s="144">
        <f>SUM(C9:AN9)</f>
        <v>10</v>
      </c>
      <c r="AS9" s="121"/>
    </row>
    <row r="10" spans="1:45" s="119" customFormat="1" ht="13.5">
      <c r="A10" s="131" t="s">
        <v>56</v>
      </c>
      <c r="B10" s="26" t="s">
        <v>57</v>
      </c>
      <c r="C10" s="132"/>
      <c r="D10" s="132"/>
      <c r="E10" s="132"/>
      <c r="F10" s="132"/>
      <c r="G10" s="132"/>
      <c r="H10" s="132"/>
      <c r="I10" s="132"/>
      <c r="J10" s="132"/>
      <c r="K10" s="132">
        <v>1</v>
      </c>
      <c r="L10" s="132"/>
      <c r="M10" s="132">
        <v>1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>
        <v>1</v>
      </c>
      <c r="X10" s="132">
        <v>1</v>
      </c>
      <c r="Y10" s="132"/>
      <c r="Z10" s="132"/>
      <c r="AA10" s="132"/>
      <c r="AB10" s="132">
        <v>1</v>
      </c>
      <c r="AC10" s="132"/>
      <c r="AD10" s="132"/>
      <c r="AE10" s="140"/>
      <c r="AF10" s="132"/>
      <c r="AG10" s="132"/>
      <c r="AH10" s="132"/>
      <c r="AI10" s="132"/>
      <c r="AJ10" s="132"/>
      <c r="AK10" s="132"/>
      <c r="AL10" s="132"/>
      <c r="AM10" s="132">
        <v>1</v>
      </c>
      <c r="AN10" s="132"/>
      <c r="AO10" s="143">
        <f>SUM(C10:N10)</f>
        <v>2</v>
      </c>
      <c r="AP10" s="143">
        <f>SUM(O10:AD10)</f>
        <v>3</v>
      </c>
      <c r="AQ10" s="143">
        <f>SUM(AE10:AN10)</f>
        <v>1</v>
      </c>
      <c r="AR10" s="144">
        <f>SUM(C10:AN10)</f>
        <v>6</v>
      </c>
      <c r="AS10" s="121"/>
    </row>
    <row r="11" spans="1:45" s="119" customFormat="1" ht="13.5">
      <c r="A11" s="133" t="s">
        <v>58</v>
      </c>
      <c r="B11" s="133" t="s">
        <v>59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45"/>
      <c r="AP11" s="145"/>
      <c r="AQ11" s="145"/>
      <c r="AR11" s="146"/>
      <c r="AS11" s="121"/>
    </row>
    <row r="12" spans="1:45" s="119" customFormat="1" ht="19.5">
      <c r="A12" s="131" t="s">
        <v>48</v>
      </c>
      <c r="B12" s="26" t="s">
        <v>60</v>
      </c>
      <c r="C12" s="132"/>
      <c r="D12" s="132"/>
      <c r="E12" s="132"/>
      <c r="F12" s="132"/>
      <c r="G12" s="132">
        <v>1</v>
      </c>
      <c r="H12" s="132"/>
      <c r="I12" s="132"/>
      <c r="J12" s="132"/>
      <c r="K12" s="132"/>
      <c r="L12" s="132"/>
      <c r="M12" s="132">
        <v>1</v>
      </c>
      <c r="N12" s="132"/>
      <c r="O12" s="132">
        <v>1</v>
      </c>
      <c r="P12" s="132"/>
      <c r="Q12" s="132"/>
      <c r="R12" s="132"/>
      <c r="S12" s="132"/>
      <c r="T12" s="132">
        <v>1</v>
      </c>
      <c r="U12" s="132">
        <v>1</v>
      </c>
      <c r="V12" s="132"/>
      <c r="W12" s="132"/>
      <c r="X12" s="132"/>
      <c r="Y12" s="132"/>
      <c r="Z12" s="132"/>
      <c r="AA12" s="132"/>
      <c r="AB12" s="132">
        <v>1</v>
      </c>
      <c r="AC12" s="132">
        <v>1</v>
      </c>
      <c r="AD12" s="132"/>
      <c r="AE12" s="132"/>
      <c r="AF12" s="132"/>
      <c r="AG12" s="132"/>
      <c r="AH12" s="132"/>
      <c r="AI12" s="132"/>
      <c r="AJ12" s="132"/>
      <c r="AK12" s="132">
        <v>1</v>
      </c>
      <c r="AL12" s="132"/>
      <c r="AM12" s="132">
        <v>1</v>
      </c>
      <c r="AN12" s="132"/>
      <c r="AO12" s="143">
        <f>SUM(C12:N12)</f>
        <v>2</v>
      </c>
      <c r="AP12" s="143">
        <f>SUM(O12:AD12)</f>
        <v>5</v>
      </c>
      <c r="AQ12" s="143">
        <f>SUM(AE12:AN12)</f>
        <v>2</v>
      </c>
      <c r="AR12" s="144">
        <f>SUM(C12:AN12)</f>
        <v>9</v>
      </c>
      <c r="AS12" s="121"/>
    </row>
    <row r="13" spans="1:45" s="119" customFormat="1" ht="13.5">
      <c r="A13" s="131" t="s">
        <v>50</v>
      </c>
      <c r="B13" s="26" t="s">
        <v>61</v>
      </c>
      <c r="C13" s="132"/>
      <c r="D13" s="132"/>
      <c r="E13" s="132"/>
      <c r="F13" s="132"/>
      <c r="G13" s="132">
        <v>1</v>
      </c>
      <c r="H13" s="132"/>
      <c r="I13" s="132"/>
      <c r="J13" s="132"/>
      <c r="K13" s="132"/>
      <c r="L13" s="132"/>
      <c r="M13" s="132">
        <v>1</v>
      </c>
      <c r="N13" s="132"/>
      <c r="O13" s="132">
        <v>1</v>
      </c>
      <c r="P13" s="132"/>
      <c r="Q13" s="132"/>
      <c r="R13" s="132"/>
      <c r="S13" s="132"/>
      <c r="T13" s="132">
        <v>1</v>
      </c>
      <c r="U13" s="132">
        <v>1</v>
      </c>
      <c r="V13" s="132"/>
      <c r="W13" s="132"/>
      <c r="X13" s="132"/>
      <c r="Y13" s="132"/>
      <c r="Z13" s="132"/>
      <c r="AA13" s="132"/>
      <c r="AB13" s="132">
        <v>1</v>
      </c>
      <c r="AC13" s="132">
        <v>1</v>
      </c>
      <c r="AD13" s="132"/>
      <c r="AE13" s="132"/>
      <c r="AF13" s="132"/>
      <c r="AG13" s="132"/>
      <c r="AH13" s="132"/>
      <c r="AI13" s="132"/>
      <c r="AJ13" s="132"/>
      <c r="AK13" s="132">
        <v>1</v>
      </c>
      <c r="AL13" s="132"/>
      <c r="AM13" s="132">
        <v>1</v>
      </c>
      <c r="AN13" s="132"/>
      <c r="AO13" s="143">
        <f>SUM(C13:N13)</f>
        <v>2</v>
      </c>
      <c r="AP13" s="143">
        <f>SUM(O13:AD13)</f>
        <v>5</v>
      </c>
      <c r="AQ13" s="143">
        <f>SUM(AE13:AN13)</f>
        <v>2</v>
      </c>
      <c r="AR13" s="144">
        <f>SUM(C13:AN13)</f>
        <v>9</v>
      </c>
      <c r="AS13" s="121"/>
    </row>
    <row r="14" spans="1:45" s="119" customFormat="1" ht="13.5">
      <c r="A14" s="131"/>
      <c r="B14" s="26" t="s">
        <v>62</v>
      </c>
      <c r="C14" s="132"/>
      <c r="D14" s="132"/>
      <c r="E14" s="132"/>
      <c r="F14" s="132"/>
      <c r="G14" s="132">
        <v>1</v>
      </c>
      <c r="H14" s="132"/>
      <c r="I14" s="132"/>
      <c r="J14" s="132"/>
      <c r="K14" s="132"/>
      <c r="L14" s="132"/>
      <c r="M14" s="132">
        <v>1</v>
      </c>
      <c r="N14" s="132"/>
      <c r="O14" s="132">
        <v>1</v>
      </c>
      <c r="P14" s="132"/>
      <c r="Q14" s="132"/>
      <c r="R14" s="132"/>
      <c r="S14" s="132"/>
      <c r="T14" s="132">
        <v>1</v>
      </c>
      <c r="U14" s="132">
        <v>1</v>
      </c>
      <c r="V14" s="132"/>
      <c r="W14" s="132"/>
      <c r="X14" s="132"/>
      <c r="Y14" s="132"/>
      <c r="Z14" s="132"/>
      <c r="AA14" s="132"/>
      <c r="AB14" s="132">
        <v>1</v>
      </c>
      <c r="AC14" s="132">
        <v>1</v>
      </c>
      <c r="AD14" s="132"/>
      <c r="AE14" s="132"/>
      <c r="AF14" s="132"/>
      <c r="AG14" s="132"/>
      <c r="AH14" s="132"/>
      <c r="AI14" s="132"/>
      <c r="AJ14" s="132"/>
      <c r="AK14" s="132">
        <v>1</v>
      </c>
      <c r="AL14" s="132"/>
      <c r="AM14" s="132">
        <v>1</v>
      </c>
      <c r="AN14" s="132"/>
      <c r="AO14" s="143">
        <f aca="true" t="shared" si="0" ref="AO14:AO20">SUM(C14:N14)</f>
        <v>2</v>
      </c>
      <c r="AP14" s="143">
        <f aca="true" t="shared" si="1" ref="AP14:AP20">SUM(O14:AD14)</f>
        <v>5</v>
      </c>
      <c r="AQ14" s="143">
        <f aca="true" t="shared" si="2" ref="AQ14:AQ20">SUM(AE14:AN14)</f>
        <v>2</v>
      </c>
      <c r="AR14" s="144">
        <f aca="true" t="shared" si="3" ref="AR14:AR20">SUM(C14:AN14)</f>
        <v>9</v>
      </c>
      <c r="AS14" s="121"/>
    </row>
    <row r="15" spans="1:45" s="119" customFormat="1" ht="19.5">
      <c r="A15" s="131"/>
      <c r="B15" s="26" t="s">
        <v>63</v>
      </c>
      <c r="C15" s="132"/>
      <c r="D15" s="132"/>
      <c r="E15" s="132"/>
      <c r="F15" s="132"/>
      <c r="G15" s="132">
        <v>1</v>
      </c>
      <c r="H15" s="132"/>
      <c r="I15" s="132"/>
      <c r="J15" s="132"/>
      <c r="K15" s="132"/>
      <c r="L15" s="132"/>
      <c r="M15" s="132">
        <v>1</v>
      </c>
      <c r="N15" s="132"/>
      <c r="O15" s="132">
        <v>1</v>
      </c>
      <c r="P15" s="132"/>
      <c r="Q15" s="132"/>
      <c r="R15" s="132"/>
      <c r="S15" s="132"/>
      <c r="T15" s="132">
        <v>1</v>
      </c>
      <c r="U15" s="132">
        <v>1</v>
      </c>
      <c r="V15" s="132"/>
      <c r="W15" s="132"/>
      <c r="X15" s="132"/>
      <c r="Y15" s="132"/>
      <c r="Z15" s="132"/>
      <c r="AA15" s="132"/>
      <c r="AB15" s="132">
        <v>1</v>
      </c>
      <c r="AC15" s="132">
        <v>1</v>
      </c>
      <c r="AD15" s="132"/>
      <c r="AE15" s="132"/>
      <c r="AF15" s="132"/>
      <c r="AG15" s="132"/>
      <c r="AH15" s="132"/>
      <c r="AI15" s="132"/>
      <c r="AJ15" s="132"/>
      <c r="AK15" s="132">
        <v>1</v>
      </c>
      <c r="AL15" s="132"/>
      <c r="AM15" s="132">
        <v>1</v>
      </c>
      <c r="AN15" s="132"/>
      <c r="AO15" s="143">
        <f t="shared" si="0"/>
        <v>2</v>
      </c>
      <c r="AP15" s="143">
        <f t="shared" si="1"/>
        <v>5</v>
      </c>
      <c r="AQ15" s="143">
        <f t="shared" si="2"/>
        <v>2</v>
      </c>
      <c r="AR15" s="144">
        <f t="shared" si="3"/>
        <v>9</v>
      </c>
      <c r="AS15" s="121"/>
    </row>
    <row r="16" spans="1:45" s="119" customFormat="1" ht="13.5">
      <c r="A16" s="131"/>
      <c r="B16" s="26" t="s">
        <v>64</v>
      </c>
      <c r="C16" s="132"/>
      <c r="D16" s="132"/>
      <c r="E16" s="132"/>
      <c r="F16" s="132"/>
      <c r="G16" s="132">
        <v>1</v>
      </c>
      <c r="H16" s="132"/>
      <c r="I16" s="132"/>
      <c r="J16" s="132"/>
      <c r="K16" s="132"/>
      <c r="L16" s="132"/>
      <c r="M16" s="132">
        <v>1</v>
      </c>
      <c r="N16" s="132"/>
      <c r="O16" s="132">
        <v>1</v>
      </c>
      <c r="P16" s="132"/>
      <c r="Q16" s="132"/>
      <c r="R16" s="132"/>
      <c r="S16" s="132"/>
      <c r="T16" s="132">
        <v>1</v>
      </c>
      <c r="U16" s="132">
        <v>1</v>
      </c>
      <c r="V16" s="132"/>
      <c r="W16" s="132"/>
      <c r="X16" s="132"/>
      <c r="Y16" s="132"/>
      <c r="Z16" s="132"/>
      <c r="AA16" s="132"/>
      <c r="AB16" s="132">
        <v>1</v>
      </c>
      <c r="AC16" s="132">
        <v>1</v>
      </c>
      <c r="AD16" s="132"/>
      <c r="AE16" s="132"/>
      <c r="AF16" s="132"/>
      <c r="AG16" s="132"/>
      <c r="AH16" s="132"/>
      <c r="AI16" s="132"/>
      <c r="AJ16" s="132"/>
      <c r="AK16" s="132">
        <v>1</v>
      </c>
      <c r="AL16" s="132"/>
      <c r="AM16" s="132">
        <v>1</v>
      </c>
      <c r="AN16" s="132"/>
      <c r="AO16" s="143">
        <f t="shared" si="0"/>
        <v>2</v>
      </c>
      <c r="AP16" s="143">
        <f t="shared" si="1"/>
        <v>5</v>
      </c>
      <c r="AQ16" s="143">
        <f t="shared" si="2"/>
        <v>2</v>
      </c>
      <c r="AR16" s="144">
        <f t="shared" si="3"/>
        <v>9</v>
      </c>
      <c r="AS16" s="121"/>
    </row>
    <row r="17" spans="1:45" s="119" customFormat="1" ht="13.5">
      <c r="A17" s="131"/>
      <c r="B17" s="26" t="s">
        <v>65</v>
      </c>
      <c r="C17" s="132"/>
      <c r="D17" s="132"/>
      <c r="E17" s="132"/>
      <c r="F17" s="132"/>
      <c r="G17" s="132">
        <v>1</v>
      </c>
      <c r="H17" s="132"/>
      <c r="I17" s="132"/>
      <c r="J17" s="132"/>
      <c r="K17" s="132"/>
      <c r="L17" s="132"/>
      <c r="M17" s="132">
        <v>1</v>
      </c>
      <c r="N17" s="132"/>
      <c r="O17" s="132">
        <v>1</v>
      </c>
      <c r="P17" s="132"/>
      <c r="Q17" s="132"/>
      <c r="R17" s="132"/>
      <c r="S17" s="132"/>
      <c r="T17" s="132">
        <v>1</v>
      </c>
      <c r="U17" s="132">
        <v>1</v>
      </c>
      <c r="V17" s="132"/>
      <c r="W17" s="132"/>
      <c r="X17" s="132"/>
      <c r="Y17" s="132"/>
      <c r="Z17" s="132"/>
      <c r="AA17" s="132"/>
      <c r="AB17" s="132">
        <v>1</v>
      </c>
      <c r="AC17" s="132">
        <v>1</v>
      </c>
      <c r="AD17" s="132"/>
      <c r="AE17" s="132"/>
      <c r="AF17" s="132"/>
      <c r="AG17" s="132"/>
      <c r="AH17" s="132"/>
      <c r="AI17" s="132"/>
      <c r="AJ17" s="132"/>
      <c r="AK17" s="132">
        <v>1</v>
      </c>
      <c r="AL17" s="132"/>
      <c r="AM17" s="132">
        <v>1</v>
      </c>
      <c r="AN17" s="132"/>
      <c r="AO17" s="143">
        <f t="shared" si="0"/>
        <v>2</v>
      </c>
      <c r="AP17" s="143">
        <f t="shared" si="1"/>
        <v>5</v>
      </c>
      <c r="AQ17" s="143">
        <f t="shared" si="2"/>
        <v>2</v>
      </c>
      <c r="AR17" s="144">
        <f t="shared" si="3"/>
        <v>9</v>
      </c>
      <c r="AS17" s="121"/>
    </row>
    <row r="18" spans="1:45" s="119" customFormat="1" ht="13.5">
      <c r="A18" s="131" t="s">
        <v>52</v>
      </c>
      <c r="B18" s="26" t="s">
        <v>66</v>
      </c>
      <c r="C18" s="132">
        <v>1</v>
      </c>
      <c r="D18" s="132">
        <v>1</v>
      </c>
      <c r="E18" s="132">
        <v>1</v>
      </c>
      <c r="F18" s="132"/>
      <c r="G18" s="132">
        <v>1</v>
      </c>
      <c r="H18" s="132"/>
      <c r="I18" s="132"/>
      <c r="J18" s="132"/>
      <c r="K18" s="132">
        <v>1</v>
      </c>
      <c r="L18" s="132">
        <v>1</v>
      </c>
      <c r="M18" s="132"/>
      <c r="N18" s="132"/>
      <c r="O18" s="132">
        <v>1</v>
      </c>
      <c r="P18" s="132"/>
      <c r="Q18" s="132">
        <v>1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>
        <v>1</v>
      </c>
      <c r="AC18" s="132"/>
      <c r="AD18" s="132"/>
      <c r="AE18" s="132"/>
      <c r="AF18" s="132"/>
      <c r="AG18" s="132"/>
      <c r="AH18" s="132"/>
      <c r="AI18" s="132"/>
      <c r="AJ18" s="132"/>
      <c r="AK18" s="132">
        <v>1</v>
      </c>
      <c r="AL18" s="132"/>
      <c r="AM18" s="132"/>
      <c r="AN18" s="132"/>
      <c r="AO18" s="143">
        <f t="shared" si="0"/>
        <v>6</v>
      </c>
      <c r="AP18" s="143">
        <f t="shared" si="1"/>
        <v>3</v>
      </c>
      <c r="AQ18" s="143">
        <f t="shared" si="2"/>
        <v>1</v>
      </c>
      <c r="AR18" s="144">
        <f t="shared" si="3"/>
        <v>10</v>
      </c>
      <c r="AS18" s="121"/>
    </row>
    <row r="19" spans="1:45" s="119" customFormat="1" ht="13.5">
      <c r="A19" s="131" t="s">
        <v>54</v>
      </c>
      <c r="B19" s="26" t="s">
        <v>67</v>
      </c>
      <c r="C19" s="132">
        <v>1</v>
      </c>
      <c r="D19" s="132">
        <v>1</v>
      </c>
      <c r="E19" s="132">
        <v>1</v>
      </c>
      <c r="F19" s="132">
        <v>1</v>
      </c>
      <c r="G19" s="132">
        <v>1</v>
      </c>
      <c r="H19" s="132"/>
      <c r="I19" s="132"/>
      <c r="J19" s="132"/>
      <c r="K19" s="132">
        <v>1</v>
      </c>
      <c r="L19" s="132"/>
      <c r="M19" s="132"/>
      <c r="N19" s="132"/>
      <c r="O19" s="132">
        <v>1</v>
      </c>
      <c r="P19" s="132">
        <v>1</v>
      </c>
      <c r="Q19" s="132">
        <v>1</v>
      </c>
      <c r="R19" s="132"/>
      <c r="S19" s="132"/>
      <c r="T19" s="132"/>
      <c r="U19" s="132"/>
      <c r="V19" s="132">
        <v>1</v>
      </c>
      <c r="W19" s="132"/>
      <c r="X19" s="132"/>
      <c r="Y19" s="132">
        <v>1</v>
      </c>
      <c r="Z19" s="132"/>
      <c r="AA19" s="132"/>
      <c r="AB19" s="132">
        <v>1</v>
      </c>
      <c r="AC19" s="132"/>
      <c r="AD19" s="132"/>
      <c r="AE19" s="132"/>
      <c r="AF19" s="132">
        <v>1</v>
      </c>
      <c r="AG19" s="132"/>
      <c r="AH19" s="132">
        <v>1</v>
      </c>
      <c r="AI19" s="132"/>
      <c r="AJ19" s="132"/>
      <c r="AK19" s="132">
        <v>1</v>
      </c>
      <c r="AL19" s="132"/>
      <c r="AM19" s="132">
        <v>1</v>
      </c>
      <c r="AN19" s="132"/>
      <c r="AO19" s="143">
        <f t="shared" si="0"/>
        <v>6</v>
      </c>
      <c r="AP19" s="143">
        <f t="shared" si="1"/>
        <v>6</v>
      </c>
      <c r="AQ19" s="143">
        <f t="shared" si="2"/>
        <v>4</v>
      </c>
      <c r="AR19" s="144">
        <f t="shared" si="3"/>
        <v>16</v>
      </c>
      <c r="AS19" s="121"/>
    </row>
    <row r="20" spans="1:45" s="119" customFormat="1" ht="13.5">
      <c r="A20" s="131" t="s">
        <v>56</v>
      </c>
      <c r="B20" s="26" t="s">
        <v>68</v>
      </c>
      <c r="C20" s="132"/>
      <c r="D20" s="132"/>
      <c r="E20" s="132"/>
      <c r="F20" s="132"/>
      <c r="G20" s="132">
        <v>1</v>
      </c>
      <c r="H20" s="132"/>
      <c r="I20" s="132"/>
      <c r="J20" s="132"/>
      <c r="K20" s="132"/>
      <c r="L20" s="132"/>
      <c r="M20" s="132">
        <v>1</v>
      </c>
      <c r="N20" s="132"/>
      <c r="O20" s="132">
        <v>1</v>
      </c>
      <c r="P20" s="132"/>
      <c r="Q20" s="132"/>
      <c r="R20" s="132"/>
      <c r="S20" s="132"/>
      <c r="T20" s="132"/>
      <c r="U20" s="132"/>
      <c r="V20" s="132"/>
      <c r="W20" s="132">
        <v>1</v>
      </c>
      <c r="X20" s="132">
        <v>1</v>
      </c>
      <c r="Y20" s="132"/>
      <c r="Z20" s="132"/>
      <c r="AA20" s="132"/>
      <c r="AB20" s="132">
        <v>1</v>
      </c>
      <c r="AC20" s="132"/>
      <c r="AD20" s="132"/>
      <c r="AE20" s="132"/>
      <c r="AF20" s="132"/>
      <c r="AG20" s="132"/>
      <c r="AH20" s="132"/>
      <c r="AI20" s="132"/>
      <c r="AJ20" s="132"/>
      <c r="AK20" s="132">
        <v>1</v>
      </c>
      <c r="AL20" s="132"/>
      <c r="AM20" s="132"/>
      <c r="AN20" s="132"/>
      <c r="AO20" s="143">
        <f t="shared" si="0"/>
        <v>2</v>
      </c>
      <c r="AP20" s="143">
        <f t="shared" si="1"/>
        <v>4</v>
      </c>
      <c r="AQ20" s="143">
        <f t="shared" si="2"/>
        <v>1</v>
      </c>
      <c r="AR20" s="144">
        <f t="shared" si="3"/>
        <v>7</v>
      </c>
      <c r="AS20" s="121"/>
    </row>
    <row r="21" spans="1:45" s="119" customFormat="1" ht="13.5">
      <c r="A21" s="133" t="s">
        <v>69</v>
      </c>
      <c r="B21" s="133" t="s">
        <v>70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45"/>
      <c r="AP21" s="145"/>
      <c r="AQ21" s="145"/>
      <c r="AR21" s="146"/>
      <c r="AS21" s="121"/>
    </row>
    <row r="22" spans="1:45" s="119" customFormat="1" ht="13.5">
      <c r="A22" s="131" t="s">
        <v>48</v>
      </c>
      <c r="B22" s="26" t="s">
        <v>71</v>
      </c>
      <c r="C22" s="132">
        <v>1</v>
      </c>
      <c r="D22" s="132">
        <v>1</v>
      </c>
      <c r="E22" s="132">
        <v>1</v>
      </c>
      <c r="F22" s="132"/>
      <c r="G22" s="132">
        <v>1</v>
      </c>
      <c r="H22" s="132"/>
      <c r="I22" s="132"/>
      <c r="J22" s="132"/>
      <c r="K22" s="132"/>
      <c r="L22" s="132">
        <v>1</v>
      </c>
      <c r="M22" s="132"/>
      <c r="N22" s="132">
        <v>1</v>
      </c>
      <c r="O22" s="132">
        <v>1</v>
      </c>
      <c r="P22" s="132"/>
      <c r="Q22" s="132">
        <v>1</v>
      </c>
      <c r="R22" s="132"/>
      <c r="S22" s="132">
        <v>1</v>
      </c>
      <c r="T22" s="132"/>
      <c r="U22" s="132"/>
      <c r="V22" s="132"/>
      <c r="W22" s="132"/>
      <c r="X22" s="132"/>
      <c r="Y22" s="132">
        <v>1</v>
      </c>
      <c r="Z22" s="132"/>
      <c r="AA22" s="132"/>
      <c r="AB22" s="132">
        <v>1</v>
      </c>
      <c r="AC22" s="132"/>
      <c r="AD22" s="132"/>
      <c r="AE22" s="140"/>
      <c r="AF22" s="132">
        <v>1</v>
      </c>
      <c r="AG22" s="132"/>
      <c r="AH22" s="132">
        <v>1</v>
      </c>
      <c r="AI22" s="132"/>
      <c r="AJ22" s="132">
        <v>1</v>
      </c>
      <c r="AK22" s="132">
        <v>1</v>
      </c>
      <c r="AL22" s="132"/>
      <c r="AM22" s="132"/>
      <c r="AN22" s="132"/>
      <c r="AO22" s="143">
        <f aca="true" t="shared" si="4" ref="AO22:AO27">SUM(C22:N22)</f>
        <v>6</v>
      </c>
      <c r="AP22" s="143">
        <f aca="true" t="shared" si="5" ref="AP22:AP27">SUM(O22:AD22)</f>
        <v>5</v>
      </c>
      <c r="AQ22" s="143">
        <f aca="true" t="shared" si="6" ref="AQ22:AQ27">SUM(AE22:AN22)</f>
        <v>4</v>
      </c>
      <c r="AR22" s="144">
        <f aca="true" t="shared" si="7" ref="AR22:AR27">SUM(C22:AN22)</f>
        <v>15</v>
      </c>
      <c r="AS22" s="121"/>
    </row>
    <row r="23" spans="1:45" s="119" customFormat="1" ht="13.5">
      <c r="A23" s="131" t="s">
        <v>50</v>
      </c>
      <c r="B23" s="26" t="s">
        <v>72</v>
      </c>
      <c r="C23" s="132">
        <v>1</v>
      </c>
      <c r="D23" s="132">
        <v>1</v>
      </c>
      <c r="E23" s="132">
        <v>1</v>
      </c>
      <c r="F23" s="132"/>
      <c r="G23" s="132">
        <v>1</v>
      </c>
      <c r="H23" s="132"/>
      <c r="I23" s="132">
        <v>1</v>
      </c>
      <c r="J23" s="132"/>
      <c r="K23" s="132"/>
      <c r="L23" s="132">
        <v>1</v>
      </c>
      <c r="M23" s="132"/>
      <c r="N23" s="132">
        <v>1</v>
      </c>
      <c r="O23" s="132">
        <v>1</v>
      </c>
      <c r="P23" s="132"/>
      <c r="Q23" s="132">
        <v>1</v>
      </c>
      <c r="R23" s="132"/>
      <c r="S23" s="132"/>
      <c r="T23" s="132"/>
      <c r="U23" s="132"/>
      <c r="V23" s="132"/>
      <c r="W23" s="132"/>
      <c r="X23" s="132"/>
      <c r="Y23" s="132">
        <v>1</v>
      </c>
      <c r="Z23" s="132">
        <v>1</v>
      </c>
      <c r="AA23" s="132"/>
      <c r="AB23" s="132">
        <v>1</v>
      </c>
      <c r="AC23" s="132"/>
      <c r="AD23" s="132"/>
      <c r="AE23" s="140"/>
      <c r="AF23" s="132"/>
      <c r="AG23" s="132"/>
      <c r="AH23" s="132">
        <v>1</v>
      </c>
      <c r="AI23" s="132"/>
      <c r="AJ23" s="132">
        <v>1</v>
      </c>
      <c r="AK23" s="132">
        <v>1</v>
      </c>
      <c r="AL23" s="132"/>
      <c r="AM23" s="132"/>
      <c r="AN23" s="132"/>
      <c r="AO23" s="143">
        <f t="shared" si="4"/>
        <v>7</v>
      </c>
      <c r="AP23" s="143">
        <f t="shared" si="5"/>
        <v>5</v>
      </c>
      <c r="AQ23" s="143">
        <f t="shared" si="6"/>
        <v>3</v>
      </c>
      <c r="AR23" s="144">
        <f t="shared" si="7"/>
        <v>15</v>
      </c>
      <c r="AS23" s="121"/>
    </row>
    <row r="24" spans="1:45" s="119" customFormat="1" ht="13.5">
      <c r="A24" s="131" t="s">
        <v>52</v>
      </c>
      <c r="B24" s="26" t="s">
        <v>73</v>
      </c>
      <c r="C24" s="132"/>
      <c r="D24" s="132">
        <v>1</v>
      </c>
      <c r="E24" s="132">
        <v>1</v>
      </c>
      <c r="F24" s="132">
        <v>1</v>
      </c>
      <c r="G24" s="132">
        <v>1</v>
      </c>
      <c r="H24" s="132"/>
      <c r="I24" s="132"/>
      <c r="J24" s="132"/>
      <c r="K24" s="132"/>
      <c r="L24" s="132"/>
      <c r="M24" s="132"/>
      <c r="N24" s="132"/>
      <c r="O24" s="132">
        <v>1</v>
      </c>
      <c r="P24" s="132"/>
      <c r="Q24" s="132"/>
      <c r="R24" s="132"/>
      <c r="S24" s="132"/>
      <c r="T24" s="132">
        <v>1</v>
      </c>
      <c r="U24" s="132"/>
      <c r="V24" s="132"/>
      <c r="W24" s="132"/>
      <c r="X24" s="132"/>
      <c r="Y24" s="132"/>
      <c r="Z24" s="132"/>
      <c r="AA24" s="132"/>
      <c r="AB24" s="132">
        <v>1</v>
      </c>
      <c r="AC24" s="132">
        <v>1</v>
      </c>
      <c r="AD24" s="132"/>
      <c r="AE24" s="140"/>
      <c r="AF24" s="132">
        <v>1</v>
      </c>
      <c r="AG24" s="132"/>
      <c r="AH24" s="132"/>
      <c r="AI24" s="132"/>
      <c r="AJ24" s="132"/>
      <c r="AK24" s="132">
        <v>1</v>
      </c>
      <c r="AL24" s="132"/>
      <c r="AM24" s="132"/>
      <c r="AN24" s="132"/>
      <c r="AO24" s="143">
        <f t="shared" si="4"/>
        <v>4</v>
      </c>
      <c r="AP24" s="143">
        <f t="shared" si="5"/>
        <v>4</v>
      </c>
      <c r="AQ24" s="143">
        <f t="shared" si="6"/>
        <v>2</v>
      </c>
      <c r="AR24" s="144">
        <f t="shared" si="7"/>
        <v>10</v>
      </c>
      <c r="AS24" s="121"/>
    </row>
    <row r="25" spans="1:45" s="119" customFormat="1" ht="13.5">
      <c r="A25" s="131" t="s">
        <v>54</v>
      </c>
      <c r="B25" s="26" t="s">
        <v>74</v>
      </c>
      <c r="C25" s="132"/>
      <c r="D25" s="132">
        <v>1</v>
      </c>
      <c r="E25" s="132">
        <v>1</v>
      </c>
      <c r="F25" s="132">
        <v>1</v>
      </c>
      <c r="G25" s="132">
        <v>1</v>
      </c>
      <c r="H25" s="132"/>
      <c r="I25" s="132"/>
      <c r="J25" s="132"/>
      <c r="K25" s="132"/>
      <c r="L25" s="132"/>
      <c r="M25" s="132"/>
      <c r="N25" s="132"/>
      <c r="O25" s="132">
        <v>1</v>
      </c>
      <c r="P25" s="132"/>
      <c r="Q25" s="132"/>
      <c r="R25" s="132"/>
      <c r="S25" s="132"/>
      <c r="T25" s="132">
        <v>1</v>
      </c>
      <c r="U25" s="132"/>
      <c r="V25" s="132"/>
      <c r="W25" s="132"/>
      <c r="X25" s="132"/>
      <c r="Y25" s="132"/>
      <c r="Z25" s="132"/>
      <c r="AA25" s="132"/>
      <c r="AB25" s="132">
        <v>1</v>
      </c>
      <c r="AC25" s="132">
        <v>1</v>
      </c>
      <c r="AD25" s="132"/>
      <c r="AE25" s="140"/>
      <c r="AF25" s="132">
        <v>1</v>
      </c>
      <c r="AG25" s="132"/>
      <c r="AH25" s="132"/>
      <c r="AI25" s="132"/>
      <c r="AJ25" s="132"/>
      <c r="AK25" s="132">
        <v>1</v>
      </c>
      <c r="AL25" s="132"/>
      <c r="AM25" s="132"/>
      <c r="AN25" s="132"/>
      <c r="AO25" s="143">
        <f t="shared" si="4"/>
        <v>4</v>
      </c>
      <c r="AP25" s="143">
        <f t="shared" si="5"/>
        <v>4</v>
      </c>
      <c r="AQ25" s="143">
        <f t="shared" si="6"/>
        <v>2</v>
      </c>
      <c r="AR25" s="144">
        <f t="shared" si="7"/>
        <v>10</v>
      </c>
      <c r="AS25" s="121"/>
    </row>
    <row r="26" spans="1:45" s="119" customFormat="1" ht="13.5">
      <c r="A26" s="131" t="s">
        <v>56</v>
      </c>
      <c r="B26" s="26" t="s">
        <v>75</v>
      </c>
      <c r="C26" s="132">
        <v>1</v>
      </c>
      <c r="D26" s="132">
        <v>1</v>
      </c>
      <c r="E26" s="132">
        <v>1</v>
      </c>
      <c r="F26" s="132">
        <v>1</v>
      </c>
      <c r="G26" s="132">
        <v>1</v>
      </c>
      <c r="H26" s="132"/>
      <c r="I26" s="132"/>
      <c r="J26" s="132"/>
      <c r="K26" s="132">
        <v>1</v>
      </c>
      <c r="L26" s="132"/>
      <c r="M26" s="132"/>
      <c r="N26" s="132"/>
      <c r="O26" s="132">
        <v>1</v>
      </c>
      <c r="P26" s="132">
        <v>1</v>
      </c>
      <c r="Q26" s="132">
        <v>1</v>
      </c>
      <c r="R26" s="132">
        <v>1</v>
      </c>
      <c r="S26" s="132"/>
      <c r="T26" s="132"/>
      <c r="U26" s="132"/>
      <c r="V26" s="132">
        <v>1</v>
      </c>
      <c r="W26" s="132"/>
      <c r="X26" s="132"/>
      <c r="Y26" s="132">
        <v>1</v>
      </c>
      <c r="Z26" s="132"/>
      <c r="AA26" s="132"/>
      <c r="AB26" s="132">
        <v>1</v>
      </c>
      <c r="AC26" s="132"/>
      <c r="AD26" s="132"/>
      <c r="AE26" s="140"/>
      <c r="AF26" s="132">
        <v>1</v>
      </c>
      <c r="AG26" s="132"/>
      <c r="AH26" s="132">
        <v>1</v>
      </c>
      <c r="AI26" s="132"/>
      <c r="AJ26" s="132"/>
      <c r="AK26" s="132">
        <v>1</v>
      </c>
      <c r="AL26" s="132"/>
      <c r="AM26" s="132">
        <v>1</v>
      </c>
      <c r="AN26" s="132"/>
      <c r="AO26" s="143">
        <f t="shared" si="4"/>
        <v>6</v>
      </c>
      <c r="AP26" s="143">
        <f t="shared" si="5"/>
        <v>7</v>
      </c>
      <c r="AQ26" s="143">
        <f t="shared" si="6"/>
        <v>4</v>
      </c>
      <c r="AR26" s="144">
        <f t="shared" si="7"/>
        <v>17</v>
      </c>
      <c r="AS26" s="121"/>
    </row>
    <row r="27" spans="1:45" s="119" customFormat="1" ht="13.5">
      <c r="A27" s="131" t="s">
        <v>76</v>
      </c>
      <c r="B27" s="26" t="s">
        <v>77</v>
      </c>
      <c r="C27" s="132"/>
      <c r="D27" s="132">
        <v>1</v>
      </c>
      <c r="E27" s="132">
        <v>1</v>
      </c>
      <c r="F27" s="132"/>
      <c r="G27" s="132">
        <v>1</v>
      </c>
      <c r="H27" s="132"/>
      <c r="I27" s="132"/>
      <c r="J27" s="132"/>
      <c r="K27" s="132"/>
      <c r="L27" s="132"/>
      <c r="M27" s="132"/>
      <c r="N27" s="132"/>
      <c r="O27" s="132">
        <v>1</v>
      </c>
      <c r="P27" s="132"/>
      <c r="Q27" s="132"/>
      <c r="R27" s="132">
        <v>1</v>
      </c>
      <c r="S27" s="132"/>
      <c r="T27" s="132"/>
      <c r="U27" s="132"/>
      <c r="V27" s="132">
        <v>1</v>
      </c>
      <c r="W27" s="132"/>
      <c r="X27" s="132"/>
      <c r="Y27" s="132"/>
      <c r="Z27" s="132">
        <v>1</v>
      </c>
      <c r="AA27" s="132"/>
      <c r="AB27" s="132">
        <v>1</v>
      </c>
      <c r="AC27" s="132">
        <v>1</v>
      </c>
      <c r="AD27" s="132">
        <v>1</v>
      </c>
      <c r="AE27" s="140">
        <v>1</v>
      </c>
      <c r="AF27" s="132">
        <v>1</v>
      </c>
      <c r="AG27" s="132">
        <v>1</v>
      </c>
      <c r="AH27" s="132"/>
      <c r="AI27" s="132"/>
      <c r="AJ27" s="132"/>
      <c r="AK27" s="132">
        <v>1</v>
      </c>
      <c r="AL27" s="132"/>
      <c r="AM27" s="132"/>
      <c r="AN27" s="132"/>
      <c r="AO27" s="143">
        <f t="shared" si="4"/>
        <v>3</v>
      </c>
      <c r="AP27" s="143">
        <f t="shared" si="5"/>
        <v>7</v>
      </c>
      <c r="AQ27" s="143">
        <f t="shared" si="6"/>
        <v>4</v>
      </c>
      <c r="AR27" s="144">
        <f t="shared" si="7"/>
        <v>14</v>
      </c>
      <c r="AS27" s="121"/>
    </row>
    <row r="28" spans="1:45" s="119" customFormat="1" ht="13.5">
      <c r="A28" s="133" t="s">
        <v>78</v>
      </c>
      <c r="B28" s="133" t="s">
        <v>79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45"/>
      <c r="AP28" s="145"/>
      <c r="AQ28" s="145"/>
      <c r="AR28" s="146"/>
      <c r="AS28" s="121"/>
    </row>
    <row r="29" spans="1:45" s="119" customFormat="1" ht="19.5">
      <c r="A29" s="131" t="s">
        <v>48</v>
      </c>
      <c r="B29" s="26" t="s">
        <v>80</v>
      </c>
      <c r="C29" s="132">
        <v>1</v>
      </c>
      <c r="D29" s="132">
        <v>1</v>
      </c>
      <c r="E29" s="132"/>
      <c r="F29" s="132"/>
      <c r="G29" s="132">
        <v>1</v>
      </c>
      <c r="H29" s="132"/>
      <c r="I29" s="132"/>
      <c r="J29" s="132">
        <v>1</v>
      </c>
      <c r="K29" s="132"/>
      <c r="L29" s="132">
        <v>1</v>
      </c>
      <c r="M29" s="132"/>
      <c r="N29" s="132"/>
      <c r="O29" s="132">
        <v>1</v>
      </c>
      <c r="P29" s="132">
        <v>1</v>
      </c>
      <c r="Q29" s="132"/>
      <c r="R29" s="132"/>
      <c r="S29" s="132"/>
      <c r="T29" s="132">
        <v>1</v>
      </c>
      <c r="U29" s="132">
        <v>1</v>
      </c>
      <c r="V29" s="132">
        <v>1</v>
      </c>
      <c r="W29" s="132"/>
      <c r="X29" s="132"/>
      <c r="Y29" s="132"/>
      <c r="Z29" s="132"/>
      <c r="AA29" s="132">
        <v>1</v>
      </c>
      <c r="AB29" s="132">
        <v>1</v>
      </c>
      <c r="AC29" s="132"/>
      <c r="AD29" s="140"/>
      <c r="AE29" s="140"/>
      <c r="AF29" s="132"/>
      <c r="AG29" s="132"/>
      <c r="AH29" s="132"/>
      <c r="AI29" s="132"/>
      <c r="AJ29" s="132"/>
      <c r="AK29" s="132">
        <v>1</v>
      </c>
      <c r="AL29" s="132"/>
      <c r="AM29" s="132">
        <v>1</v>
      </c>
      <c r="AN29" s="132"/>
      <c r="AO29" s="143">
        <f aca="true" t="shared" si="8" ref="AO29:AO33">SUM(C29:N29)</f>
        <v>5</v>
      </c>
      <c r="AP29" s="143">
        <f aca="true" t="shared" si="9" ref="AP29:AP33">SUM(O29:AD29)</f>
        <v>7</v>
      </c>
      <c r="AQ29" s="143">
        <f aca="true" t="shared" si="10" ref="AQ29:AQ33">SUM(AE29:AN29)</f>
        <v>2</v>
      </c>
      <c r="AR29" s="144">
        <f aca="true" t="shared" si="11" ref="AR29:AR33">SUM(C29:AN29)</f>
        <v>14</v>
      </c>
      <c r="AS29" s="121"/>
    </row>
    <row r="30" spans="1:45" s="119" customFormat="1" ht="19.5">
      <c r="A30" s="131" t="s">
        <v>50</v>
      </c>
      <c r="B30" s="26" t="s">
        <v>81</v>
      </c>
      <c r="C30" s="132">
        <v>1</v>
      </c>
      <c r="D30" s="132">
        <v>1</v>
      </c>
      <c r="E30" s="132"/>
      <c r="F30" s="132"/>
      <c r="G30" s="132">
        <v>1</v>
      </c>
      <c r="H30" s="132"/>
      <c r="I30" s="132"/>
      <c r="J30" s="132">
        <v>1</v>
      </c>
      <c r="K30" s="132"/>
      <c r="L30" s="132">
        <v>1</v>
      </c>
      <c r="M30" s="132"/>
      <c r="N30" s="132"/>
      <c r="O30" s="132">
        <v>1</v>
      </c>
      <c r="P30" s="132"/>
      <c r="Q30" s="132"/>
      <c r="R30" s="132"/>
      <c r="S30" s="132"/>
      <c r="T30" s="132">
        <v>1</v>
      </c>
      <c r="U30" s="132">
        <v>1</v>
      </c>
      <c r="V30" s="132"/>
      <c r="W30" s="132"/>
      <c r="X30" s="132"/>
      <c r="Y30" s="132"/>
      <c r="Z30" s="132"/>
      <c r="AA30" s="132"/>
      <c r="AB30" s="132">
        <v>1</v>
      </c>
      <c r="AC30" s="132">
        <v>1</v>
      </c>
      <c r="AD30" s="140"/>
      <c r="AE30" s="140"/>
      <c r="AF30" s="132"/>
      <c r="AG30" s="132"/>
      <c r="AH30" s="132"/>
      <c r="AI30" s="132"/>
      <c r="AJ30" s="132">
        <v>1</v>
      </c>
      <c r="AK30" s="132">
        <v>1</v>
      </c>
      <c r="AL30" s="132"/>
      <c r="AM30" s="132">
        <v>1</v>
      </c>
      <c r="AN30" s="132"/>
      <c r="AO30" s="143">
        <f t="shared" si="8"/>
        <v>5</v>
      </c>
      <c r="AP30" s="143">
        <f t="shared" si="9"/>
        <v>5</v>
      </c>
      <c r="AQ30" s="143">
        <f t="shared" si="10"/>
        <v>3</v>
      </c>
      <c r="AR30" s="144">
        <f t="shared" si="11"/>
        <v>13</v>
      </c>
      <c r="AS30" s="121"/>
    </row>
    <row r="31" spans="1:45" s="119" customFormat="1" ht="19.5">
      <c r="A31" s="131" t="s">
        <v>52</v>
      </c>
      <c r="B31" s="26" t="s">
        <v>82</v>
      </c>
      <c r="C31" s="132">
        <v>1</v>
      </c>
      <c r="D31" s="132">
        <v>1</v>
      </c>
      <c r="E31" s="132"/>
      <c r="F31" s="132"/>
      <c r="G31" s="132">
        <v>1</v>
      </c>
      <c r="H31" s="132"/>
      <c r="I31" s="132"/>
      <c r="J31" s="132">
        <v>1</v>
      </c>
      <c r="K31" s="132"/>
      <c r="L31" s="132">
        <v>1</v>
      </c>
      <c r="M31" s="132">
        <v>1</v>
      </c>
      <c r="N31" s="132"/>
      <c r="O31" s="132">
        <v>1</v>
      </c>
      <c r="P31" s="132"/>
      <c r="Q31" s="132"/>
      <c r="R31" s="132"/>
      <c r="S31" s="132"/>
      <c r="T31" s="132">
        <v>1</v>
      </c>
      <c r="U31" s="132">
        <v>1</v>
      </c>
      <c r="V31" s="132"/>
      <c r="W31" s="132"/>
      <c r="X31" s="132"/>
      <c r="Y31" s="132"/>
      <c r="Z31" s="132"/>
      <c r="AA31" s="132"/>
      <c r="AB31" s="132">
        <v>1</v>
      </c>
      <c r="AC31" s="132">
        <v>1</v>
      </c>
      <c r="AD31" s="140"/>
      <c r="AE31" s="140"/>
      <c r="AF31" s="132"/>
      <c r="AG31" s="132"/>
      <c r="AH31" s="132"/>
      <c r="AI31" s="132"/>
      <c r="AJ31" s="132"/>
      <c r="AK31" s="132">
        <v>1</v>
      </c>
      <c r="AL31" s="132"/>
      <c r="AM31" s="132">
        <v>1</v>
      </c>
      <c r="AN31" s="132"/>
      <c r="AO31" s="143">
        <f t="shared" si="8"/>
        <v>6</v>
      </c>
      <c r="AP31" s="143">
        <f t="shared" si="9"/>
        <v>5</v>
      </c>
      <c r="AQ31" s="143">
        <f t="shared" si="10"/>
        <v>2</v>
      </c>
      <c r="AR31" s="144">
        <f t="shared" si="11"/>
        <v>13</v>
      </c>
      <c r="AS31" s="121"/>
    </row>
    <row r="32" spans="1:45" s="119" customFormat="1" ht="19.5">
      <c r="A32" s="131" t="s">
        <v>54</v>
      </c>
      <c r="B32" s="26" t="s">
        <v>83</v>
      </c>
      <c r="C32" s="132">
        <v>1</v>
      </c>
      <c r="D32" s="132">
        <v>1</v>
      </c>
      <c r="E32" s="132"/>
      <c r="F32" s="132"/>
      <c r="G32" s="132">
        <v>1</v>
      </c>
      <c r="H32" s="132"/>
      <c r="I32" s="132"/>
      <c r="J32" s="132">
        <v>1</v>
      </c>
      <c r="K32" s="132"/>
      <c r="L32" s="132">
        <v>1</v>
      </c>
      <c r="M32" s="132">
        <v>1</v>
      </c>
      <c r="N32" s="132"/>
      <c r="O32" s="132">
        <v>1</v>
      </c>
      <c r="P32" s="132"/>
      <c r="Q32" s="132"/>
      <c r="R32" s="132"/>
      <c r="S32" s="132"/>
      <c r="T32" s="132">
        <v>1</v>
      </c>
      <c r="U32" s="132">
        <v>1</v>
      </c>
      <c r="V32" s="132"/>
      <c r="W32" s="132"/>
      <c r="X32" s="132"/>
      <c r="Y32" s="132"/>
      <c r="Z32" s="132"/>
      <c r="AA32" s="132"/>
      <c r="AB32" s="132">
        <v>1</v>
      </c>
      <c r="AC32" s="132">
        <v>1</v>
      </c>
      <c r="AD32" s="140"/>
      <c r="AE32" s="140"/>
      <c r="AF32" s="132"/>
      <c r="AG32" s="132"/>
      <c r="AH32" s="132"/>
      <c r="AI32" s="132"/>
      <c r="AJ32" s="132"/>
      <c r="AK32" s="132">
        <v>1</v>
      </c>
      <c r="AL32" s="132"/>
      <c r="AM32" s="132">
        <v>1</v>
      </c>
      <c r="AN32" s="132"/>
      <c r="AO32" s="143">
        <f t="shared" si="8"/>
        <v>6</v>
      </c>
      <c r="AP32" s="143">
        <f t="shared" si="9"/>
        <v>5</v>
      </c>
      <c r="AQ32" s="143">
        <f t="shared" si="10"/>
        <v>2</v>
      </c>
      <c r="AR32" s="144">
        <f t="shared" si="11"/>
        <v>13</v>
      </c>
      <c r="AS32" s="121"/>
    </row>
    <row r="33" spans="1:45" s="119" customFormat="1" ht="19.5">
      <c r="A33" s="131" t="s">
        <v>56</v>
      </c>
      <c r="B33" s="26" t="s">
        <v>84</v>
      </c>
      <c r="C33" s="132">
        <v>1</v>
      </c>
      <c r="D33" s="132">
        <v>1</v>
      </c>
      <c r="E33" s="132"/>
      <c r="F33" s="132"/>
      <c r="G33" s="132">
        <v>1</v>
      </c>
      <c r="H33" s="132"/>
      <c r="I33" s="132"/>
      <c r="J33" s="132">
        <v>1</v>
      </c>
      <c r="K33" s="132"/>
      <c r="L33" s="132">
        <v>1</v>
      </c>
      <c r="M33" s="132">
        <v>1</v>
      </c>
      <c r="N33" s="132"/>
      <c r="O33" s="132">
        <v>1</v>
      </c>
      <c r="P33" s="132"/>
      <c r="Q33" s="132"/>
      <c r="R33" s="132"/>
      <c r="S33" s="132"/>
      <c r="T33" s="132">
        <v>1</v>
      </c>
      <c r="U33" s="132">
        <v>1</v>
      </c>
      <c r="V33" s="132"/>
      <c r="W33" s="132"/>
      <c r="X33" s="132"/>
      <c r="Y33" s="132"/>
      <c r="Z33" s="132"/>
      <c r="AA33" s="132"/>
      <c r="AB33" s="132">
        <v>1</v>
      </c>
      <c r="AC33" s="132">
        <v>1</v>
      </c>
      <c r="AD33" s="140"/>
      <c r="AE33" s="140"/>
      <c r="AF33" s="132"/>
      <c r="AG33" s="132"/>
      <c r="AH33" s="132"/>
      <c r="AI33" s="132"/>
      <c r="AJ33" s="132"/>
      <c r="AK33" s="132">
        <v>1</v>
      </c>
      <c r="AL33" s="132"/>
      <c r="AM33" s="132">
        <v>1</v>
      </c>
      <c r="AN33" s="132"/>
      <c r="AO33" s="143">
        <f t="shared" si="8"/>
        <v>6</v>
      </c>
      <c r="AP33" s="143">
        <f t="shared" si="9"/>
        <v>5</v>
      </c>
      <c r="AQ33" s="143">
        <f t="shared" si="10"/>
        <v>2</v>
      </c>
      <c r="AR33" s="144">
        <f t="shared" si="11"/>
        <v>13</v>
      </c>
      <c r="AS33" s="121"/>
    </row>
    <row r="34" spans="1:45" s="119" customFormat="1" ht="13.5">
      <c r="A34" s="134" t="s">
        <v>85</v>
      </c>
      <c r="B34" s="135" t="s">
        <v>86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41"/>
      <c r="AO34" s="146"/>
      <c r="AP34" s="146"/>
      <c r="AQ34" s="146"/>
      <c r="AR34" s="146"/>
      <c r="AS34" s="121"/>
    </row>
    <row r="35" spans="1:45" s="119" customFormat="1" ht="13.5">
      <c r="A35" s="131" t="s">
        <v>48</v>
      </c>
      <c r="B35" s="26" t="s">
        <v>87</v>
      </c>
      <c r="C35" s="132">
        <v>1</v>
      </c>
      <c r="D35" s="132"/>
      <c r="E35" s="132"/>
      <c r="F35" s="132"/>
      <c r="G35" s="132">
        <v>1</v>
      </c>
      <c r="H35" s="132">
        <v>1</v>
      </c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>
        <v>1</v>
      </c>
      <c r="T35" s="132"/>
      <c r="U35" s="132">
        <v>1</v>
      </c>
      <c r="V35" s="132"/>
      <c r="W35" s="132"/>
      <c r="X35" s="132"/>
      <c r="Y35" s="132"/>
      <c r="Z35" s="132">
        <v>1</v>
      </c>
      <c r="AA35" s="132">
        <v>1</v>
      </c>
      <c r="AB35" s="132">
        <v>1</v>
      </c>
      <c r="AC35" s="132">
        <v>1</v>
      </c>
      <c r="AD35" s="132"/>
      <c r="AE35" s="140"/>
      <c r="AF35" s="132"/>
      <c r="AG35" s="132">
        <v>1</v>
      </c>
      <c r="AH35" s="132">
        <v>1</v>
      </c>
      <c r="AI35" s="132">
        <v>1</v>
      </c>
      <c r="AJ35" s="132"/>
      <c r="AK35" s="132"/>
      <c r="AL35" s="132">
        <v>1</v>
      </c>
      <c r="AM35" s="132"/>
      <c r="AN35" s="132">
        <v>1</v>
      </c>
      <c r="AO35" s="143">
        <f aca="true" t="shared" si="12" ref="AO35">SUM(C35:N35)</f>
        <v>3</v>
      </c>
      <c r="AP35" s="143">
        <f aca="true" t="shared" si="13" ref="AP35">SUM(O35:AD35)</f>
        <v>6</v>
      </c>
      <c r="AQ35" s="143">
        <f aca="true" t="shared" si="14" ref="AQ35">SUM(AE35:AN35)</f>
        <v>5</v>
      </c>
      <c r="AR35" s="144">
        <f aca="true" t="shared" si="15" ref="AR35">SUM(C35:AN35)</f>
        <v>14</v>
      </c>
      <c r="AS35" s="121"/>
    </row>
    <row r="36" spans="1:45" s="119" customFormat="1" ht="13.5">
      <c r="A36" s="131" t="s">
        <v>50</v>
      </c>
      <c r="B36" s="26" t="s">
        <v>88</v>
      </c>
      <c r="C36" s="132"/>
      <c r="D36" s="132"/>
      <c r="E36" s="132"/>
      <c r="F36" s="132"/>
      <c r="G36" s="132">
        <v>1</v>
      </c>
      <c r="H36" s="132">
        <v>1</v>
      </c>
      <c r="I36" s="132"/>
      <c r="J36" s="132">
        <v>1</v>
      </c>
      <c r="K36" s="132"/>
      <c r="L36" s="132"/>
      <c r="M36" s="132"/>
      <c r="N36" s="132"/>
      <c r="O36" s="132"/>
      <c r="P36" s="132"/>
      <c r="Q36" s="132"/>
      <c r="R36" s="132"/>
      <c r="S36" s="132">
        <v>1</v>
      </c>
      <c r="T36" s="132"/>
      <c r="U36" s="132">
        <v>1</v>
      </c>
      <c r="V36" s="132"/>
      <c r="W36" s="132">
        <v>1</v>
      </c>
      <c r="X36" s="132">
        <v>1</v>
      </c>
      <c r="Y36" s="132">
        <v>1</v>
      </c>
      <c r="Z36" s="132">
        <v>1</v>
      </c>
      <c r="AA36" s="132">
        <v>1</v>
      </c>
      <c r="AB36" s="132">
        <v>1</v>
      </c>
      <c r="AC36" s="132">
        <v>1</v>
      </c>
      <c r="AD36" s="140">
        <v>1</v>
      </c>
      <c r="AE36" s="140">
        <v>1</v>
      </c>
      <c r="AF36" s="132"/>
      <c r="AG36" s="132">
        <v>1</v>
      </c>
      <c r="AH36" s="132">
        <v>1</v>
      </c>
      <c r="AI36" s="132">
        <v>1</v>
      </c>
      <c r="AJ36" s="132"/>
      <c r="AK36" s="132">
        <v>1</v>
      </c>
      <c r="AL36" s="132">
        <v>1</v>
      </c>
      <c r="AM36" s="132"/>
      <c r="AN36" s="132">
        <v>1</v>
      </c>
      <c r="AO36" s="143">
        <f aca="true" t="shared" si="16" ref="AO36">SUM(C36:N36)</f>
        <v>3</v>
      </c>
      <c r="AP36" s="143">
        <f aca="true" t="shared" si="17" ref="AP36">SUM(O36:AD36)</f>
        <v>10</v>
      </c>
      <c r="AQ36" s="143">
        <f aca="true" t="shared" si="18" ref="AQ36">SUM(AE36:AN36)</f>
        <v>7</v>
      </c>
      <c r="AR36" s="144">
        <f aca="true" t="shared" si="19" ref="AR36">SUM(C36:AN36)</f>
        <v>20</v>
      </c>
      <c r="AS36" s="121"/>
    </row>
    <row r="37" spans="1:45" s="119" customFormat="1" ht="13.5">
      <c r="A37" s="133" t="s">
        <v>89</v>
      </c>
      <c r="B37" s="133"/>
      <c r="C37" s="137">
        <f>SUM(C6:C10,C12:C20,C22:C27,C29:C33,C35:C36)</f>
        <v>11</v>
      </c>
      <c r="D37" s="137">
        <f aca="true" t="shared" si="20" ref="D37:AR37">SUM(D6:D10,D12:D20,D22:D27,D29:D33,D35:D36)</f>
        <v>14</v>
      </c>
      <c r="E37" s="137">
        <f t="shared" si="20"/>
        <v>9</v>
      </c>
      <c r="F37" s="137">
        <f t="shared" si="20"/>
        <v>4</v>
      </c>
      <c r="G37" s="137">
        <f t="shared" si="20"/>
        <v>24</v>
      </c>
      <c r="H37" s="137">
        <f t="shared" si="20"/>
        <v>4</v>
      </c>
      <c r="I37" s="137">
        <f t="shared" si="20"/>
        <v>2</v>
      </c>
      <c r="J37" s="137">
        <f t="shared" si="20"/>
        <v>6</v>
      </c>
      <c r="K37" s="137">
        <f t="shared" si="20"/>
        <v>5</v>
      </c>
      <c r="L37" s="137">
        <f t="shared" si="20"/>
        <v>9</v>
      </c>
      <c r="M37" s="137">
        <f t="shared" si="20"/>
        <v>11</v>
      </c>
      <c r="N37" s="137">
        <f t="shared" si="20"/>
        <v>5</v>
      </c>
      <c r="O37" s="137">
        <f t="shared" si="20"/>
        <v>20</v>
      </c>
      <c r="P37" s="137">
        <f t="shared" si="20"/>
        <v>3</v>
      </c>
      <c r="Q37" s="137">
        <f t="shared" si="20"/>
        <v>5</v>
      </c>
      <c r="R37" s="137">
        <f t="shared" si="20"/>
        <v>2</v>
      </c>
      <c r="S37" s="137">
        <f t="shared" si="20"/>
        <v>3</v>
      </c>
      <c r="T37" s="137">
        <f t="shared" si="20"/>
        <v>13</v>
      </c>
      <c r="U37" s="137">
        <f t="shared" si="20"/>
        <v>13</v>
      </c>
      <c r="V37" s="137">
        <f t="shared" si="20"/>
        <v>7</v>
      </c>
      <c r="W37" s="137">
        <f t="shared" si="20"/>
        <v>3</v>
      </c>
      <c r="X37" s="137">
        <f t="shared" si="20"/>
        <v>3</v>
      </c>
      <c r="Y37" s="137">
        <f t="shared" si="20"/>
        <v>5</v>
      </c>
      <c r="Z37" s="137">
        <f t="shared" si="20"/>
        <v>7</v>
      </c>
      <c r="AA37" s="137">
        <f t="shared" si="20"/>
        <v>3</v>
      </c>
      <c r="AB37" s="137">
        <f t="shared" si="20"/>
        <v>24</v>
      </c>
      <c r="AC37" s="137">
        <f t="shared" si="20"/>
        <v>15</v>
      </c>
      <c r="AD37" s="137">
        <f t="shared" si="20"/>
        <v>5</v>
      </c>
      <c r="AE37" s="137">
        <f t="shared" si="20"/>
        <v>2</v>
      </c>
      <c r="AF37" s="137">
        <f t="shared" si="20"/>
        <v>7</v>
      </c>
      <c r="AG37" s="137">
        <f t="shared" si="20"/>
        <v>5</v>
      </c>
      <c r="AH37" s="137">
        <f t="shared" si="20"/>
        <v>6</v>
      </c>
      <c r="AI37" s="137">
        <f t="shared" si="20"/>
        <v>4</v>
      </c>
      <c r="AJ37" s="137">
        <f t="shared" si="20"/>
        <v>3</v>
      </c>
      <c r="AK37" s="137">
        <f t="shared" si="20"/>
        <v>21</v>
      </c>
      <c r="AL37" s="137">
        <f t="shared" si="20"/>
        <v>4</v>
      </c>
      <c r="AM37" s="137">
        <f t="shared" si="20"/>
        <v>16</v>
      </c>
      <c r="AN37" s="137">
        <f t="shared" si="20"/>
        <v>4</v>
      </c>
      <c r="AO37" s="137">
        <f t="shared" si="20"/>
        <v>104</v>
      </c>
      <c r="AP37" s="137">
        <f t="shared" si="20"/>
        <v>131</v>
      </c>
      <c r="AQ37" s="137">
        <f t="shared" si="20"/>
        <v>72</v>
      </c>
      <c r="AR37" s="137">
        <f t="shared" si="20"/>
        <v>307</v>
      </c>
      <c r="AS37" s="121"/>
    </row>
    <row r="38" ht="31.5">
      <c r="B38" s="45" t="s">
        <v>90</v>
      </c>
    </row>
  </sheetData>
  <sheetProtection/>
  <mergeCells count="8">
    <mergeCell ref="A1:AN1"/>
    <mergeCell ref="AO4:AR4"/>
    <mergeCell ref="B5:AN5"/>
    <mergeCell ref="B11:AN11"/>
    <mergeCell ref="B21:AN21"/>
    <mergeCell ref="B28:AN28"/>
    <mergeCell ref="B34:AN34"/>
    <mergeCell ref="A37:B37"/>
  </mergeCells>
  <printOptions/>
  <pageMargins left="0.3937007874015748" right="0.3937007874015748" top="0.3937007874015748" bottom="0.3937007874015748" header="0.3937007874015748" footer="0.3937007874015748"/>
  <pageSetup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4"/>
  <sheetViews>
    <sheetView showGridLines="0" zoomScale="91" zoomScaleNormal="91" zoomScaleSheetLayoutView="100" workbookViewId="0" topLeftCell="A1">
      <pane xSplit="3" ySplit="7" topLeftCell="AM35" activePane="bottomRight" state="frozen"/>
      <selection pane="bottomRight" activeCell="AV35" sqref="AV35"/>
    </sheetView>
  </sheetViews>
  <sheetFormatPr defaultColWidth="8.59765625" defaultRowHeight="15"/>
  <cols>
    <col min="1" max="1" width="5.19921875" style="76" customWidth="1"/>
    <col min="2" max="2" width="7.5" style="76" customWidth="1"/>
    <col min="3" max="3" width="42.8984375" style="77" customWidth="1"/>
    <col min="4" max="4" width="9.296875" style="76" customWidth="1"/>
    <col min="5" max="5" width="6.09765625" style="76" customWidth="1"/>
    <col min="6" max="6" width="7" style="76" customWidth="1"/>
    <col min="7" max="7" width="6.296875" style="76" customWidth="1"/>
    <col min="8" max="8" width="6.796875" style="76" customWidth="1"/>
    <col min="9" max="12" width="5.8984375" style="76" customWidth="1"/>
    <col min="13" max="13" width="9.796875" style="76" customWidth="1"/>
    <col min="14" max="14" width="11.5" style="76" customWidth="1"/>
    <col min="15" max="44" width="3.8984375" style="76" customWidth="1"/>
    <col min="45" max="47" width="7.5" style="76" customWidth="1"/>
    <col min="48" max="48" width="9.5" style="76" customWidth="1"/>
    <col min="49" max="16384" width="8.59765625" style="76" customWidth="1"/>
  </cols>
  <sheetData>
    <row r="1" spans="1:48" ht="15">
      <c r="A1" s="4" t="s">
        <v>91</v>
      </c>
      <c r="B1" s="5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9"/>
      <c r="AM1" s="110"/>
      <c r="AN1" s="111"/>
      <c r="AO1" s="111"/>
      <c r="AP1" s="111"/>
      <c r="AQ1" s="111"/>
      <c r="AR1" s="111"/>
      <c r="AS1" s="111"/>
      <c r="AT1" s="111"/>
      <c r="AU1" s="111"/>
      <c r="AV1" s="112"/>
    </row>
    <row r="2" spans="1:48" ht="13.5">
      <c r="A2" s="79" t="s">
        <v>1</v>
      </c>
      <c r="B2" s="80"/>
      <c r="C2" s="81"/>
      <c r="D2" s="82"/>
      <c r="E2" s="82"/>
      <c r="F2" s="83"/>
      <c r="G2" s="82"/>
      <c r="H2" s="82"/>
      <c r="I2" s="82"/>
      <c r="J2" s="82"/>
      <c r="K2" s="82"/>
      <c r="L2" s="82"/>
      <c r="M2" s="82"/>
      <c r="N2" s="82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13"/>
    </row>
    <row r="3" spans="1:48" ht="12.75">
      <c r="A3" s="10" t="s">
        <v>92</v>
      </c>
      <c r="B3" s="11" t="s">
        <v>93</v>
      </c>
      <c r="C3" s="10" t="s">
        <v>2</v>
      </c>
      <c r="D3" s="68" t="s">
        <v>94</v>
      </c>
      <c r="E3" s="13" t="s">
        <v>95</v>
      </c>
      <c r="F3" s="14"/>
      <c r="G3" s="14"/>
      <c r="H3" s="14"/>
      <c r="I3" s="14"/>
      <c r="J3" s="14"/>
      <c r="K3" s="14"/>
      <c r="L3" s="14"/>
      <c r="M3" s="14"/>
      <c r="N3" s="47"/>
      <c r="O3" s="13" t="s">
        <v>96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47"/>
      <c r="AM3" s="13" t="s">
        <v>97</v>
      </c>
      <c r="AN3" s="14"/>
      <c r="AO3" s="14"/>
      <c r="AP3" s="14"/>
      <c r="AQ3" s="14"/>
      <c r="AR3" s="14"/>
      <c r="AS3" s="14"/>
      <c r="AT3" s="14"/>
      <c r="AU3" s="14"/>
      <c r="AV3" s="47"/>
    </row>
    <row r="4" spans="1:48" ht="12.75">
      <c r="A4" s="15"/>
      <c r="B4" s="84"/>
      <c r="C4" s="85"/>
      <c r="D4" s="84"/>
      <c r="E4" s="68" t="s">
        <v>98</v>
      </c>
      <c r="F4" s="68" t="s">
        <v>99</v>
      </c>
      <c r="G4" s="68" t="s">
        <v>100</v>
      </c>
      <c r="H4" s="68" t="s">
        <v>101</v>
      </c>
      <c r="I4" s="68" t="s">
        <v>102</v>
      </c>
      <c r="J4" s="68" t="s">
        <v>103</v>
      </c>
      <c r="K4" s="68" t="s">
        <v>104</v>
      </c>
      <c r="L4" s="68" t="s">
        <v>105</v>
      </c>
      <c r="M4" s="68" t="s">
        <v>106</v>
      </c>
      <c r="N4" s="68" t="s">
        <v>107</v>
      </c>
      <c r="O4" s="13" t="s">
        <v>108</v>
      </c>
      <c r="P4" s="14"/>
      <c r="Q4" s="14"/>
      <c r="R4" s="14"/>
      <c r="S4" s="14"/>
      <c r="T4" s="14"/>
      <c r="U4" s="14"/>
      <c r="V4" s="47"/>
      <c r="W4" s="13" t="s">
        <v>109</v>
      </c>
      <c r="X4" s="14"/>
      <c r="Y4" s="14"/>
      <c r="Z4" s="14"/>
      <c r="AA4" s="14"/>
      <c r="AB4" s="14"/>
      <c r="AC4" s="14"/>
      <c r="AD4" s="47"/>
      <c r="AE4" s="13" t="s">
        <v>110</v>
      </c>
      <c r="AF4" s="14"/>
      <c r="AG4" s="14"/>
      <c r="AH4" s="14"/>
      <c r="AI4" s="14"/>
      <c r="AJ4" s="14"/>
      <c r="AK4" s="14"/>
      <c r="AL4" s="47"/>
      <c r="AM4" s="13" t="s">
        <v>111</v>
      </c>
      <c r="AN4" s="14"/>
      <c r="AO4" s="14"/>
      <c r="AP4" s="14"/>
      <c r="AQ4" s="14"/>
      <c r="AR4" s="47"/>
      <c r="AS4" s="13" t="s">
        <v>112</v>
      </c>
      <c r="AT4" s="14"/>
      <c r="AU4" s="14"/>
      <c r="AV4" s="47"/>
    </row>
    <row r="5" spans="1:48" ht="12.75">
      <c r="A5" s="15"/>
      <c r="B5" s="84"/>
      <c r="C5" s="85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3" t="s">
        <v>113</v>
      </c>
      <c r="P5" s="14"/>
      <c r="Q5" s="14"/>
      <c r="R5" s="47"/>
      <c r="S5" s="13" t="s">
        <v>114</v>
      </c>
      <c r="T5" s="14"/>
      <c r="U5" s="14"/>
      <c r="V5" s="47"/>
      <c r="W5" s="13" t="s">
        <v>115</v>
      </c>
      <c r="X5" s="14"/>
      <c r="Y5" s="14"/>
      <c r="Z5" s="47"/>
      <c r="AA5" s="13" t="s">
        <v>116</v>
      </c>
      <c r="AB5" s="14"/>
      <c r="AC5" s="14"/>
      <c r="AD5" s="47"/>
      <c r="AE5" s="13" t="s">
        <v>117</v>
      </c>
      <c r="AF5" s="14"/>
      <c r="AG5" s="14"/>
      <c r="AH5" s="47"/>
      <c r="AI5" s="13" t="s">
        <v>118</v>
      </c>
      <c r="AJ5" s="60"/>
      <c r="AK5" s="60"/>
      <c r="AL5" s="61"/>
      <c r="AM5" s="10" t="s">
        <v>119</v>
      </c>
      <c r="AN5" s="10" t="s">
        <v>120</v>
      </c>
      <c r="AO5" s="10" t="s">
        <v>121</v>
      </c>
      <c r="AP5" s="10" t="s">
        <v>122</v>
      </c>
      <c r="AQ5" s="10" t="s">
        <v>123</v>
      </c>
      <c r="AR5" s="10" t="s">
        <v>124</v>
      </c>
      <c r="AS5" s="68" t="s">
        <v>125</v>
      </c>
      <c r="AT5" s="68" t="s">
        <v>126</v>
      </c>
      <c r="AU5" s="68" t="s">
        <v>127</v>
      </c>
      <c r="AV5" s="68" t="s">
        <v>128</v>
      </c>
    </row>
    <row r="6" spans="1:48" ht="63.75" customHeight="1">
      <c r="A6" s="18"/>
      <c r="B6" s="86"/>
      <c r="C6" s="6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21" t="s">
        <v>129</v>
      </c>
      <c r="P6" s="21" t="s">
        <v>130</v>
      </c>
      <c r="Q6" s="21" t="s">
        <v>131</v>
      </c>
      <c r="R6" s="21" t="s">
        <v>132</v>
      </c>
      <c r="S6" s="21" t="s">
        <v>129</v>
      </c>
      <c r="T6" s="21" t="s">
        <v>130</v>
      </c>
      <c r="U6" s="21" t="s">
        <v>131</v>
      </c>
      <c r="V6" s="21" t="s">
        <v>132</v>
      </c>
      <c r="W6" s="21" t="s">
        <v>129</v>
      </c>
      <c r="X6" s="21" t="s">
        <v>130</v>
      </c>
      <c r="Y6" s="21" t="s">
        <v>131</v>
      </c>
      <c r="Z6" s="21" t="s">
        <v>132</v>
      </c>
      <c r="AA6" s="21" t="s">
        <v>129</v>
      </c>
      <c r="AB6" s="21" t="s">
        <v>130</v>
      </c>
      <c r="AC6" s="21" t="s">
        <v>131</v>
      </c>
      <c r="AD6" s="21" t="s">
        <v>132</v>
      </c>
      <c r="AE6" s="21" t="s">
        <v>129</v>
      </c>
      <c r="AF6" s="21" t="s">
        <v>130</v>
      </c>
      <c r="AG6" s="21" t="s">
        <v>131</v>
      </c>
      <c r="AH6" s="21" t="s">
        <v>132</v>
      </c>
      <c r="AI6" s="21" t="s">
        <v>129</v>
      </c>
      <c r="AJ6" s="21" t="s">
        <v>130</v>
      </c>
      <c r="AK6" s="21" t="s">
        <v>131</v>
      </c>
      <c r="AL6" s="21" t="s">
        <v>132</v>
      </c>
      <c r="AM6" s="62"/>
      <c r="AN6" s="62"/>
      <c r="AO6" s="62"/>
      <c r="AP6" s="62"/>
      <c r="AQ6" s="62"/>
      <c r="AR6" s="62"/>
      <c r="AS6" s="114"/>
      <c r="AT6" s="114"/>
      <c r="AU6" s="114"/>
      <c r="AV6" s="114"/>
    </row>
    <row r="7" spans="1:50" s="2" customFormat="1" ht="13.5">
      <c r="A7" s="21" t="s">
        <v>133</v>
      </c>
      <c r="B7" s="21"/>
      <c r="C7" s="22" t="s">
        <v>43</v>
      </c>
      <c r="D7" s="23"/>
      <c r="E7" s="24">
        <f>SUM(E8:E12)</f>
        <v>240</v>
      </c>
      <c r="F7" s="24">
        <f aca="true" t="shared" si="0" ref="F7:AV7">SUM(F8:F12)</f>
        <v>170</v>
      </c>
      <c r="G7" s="24">
        <f t="shared" si="0"/>
        <v>20</v>
      </c>
      <c r="H7" s="24">
        <f t="shared" si="0"/>
        <v>130</v>
      </c>
      <c r="I7" s="24">
        <f t="shared" si="0"/>
        <v>0</v>
      </c>
      <c r="J7" s="24">
        <f t="shared" si="0"/>
        <v>130</v>
      </c>
      <c r="K7" s="24">
        <f t="shared" si="0"/>
        <v>0</v>
      </c>
      <c r="L7" s="24">
        <f t="shared" si="0"/>
        <v>0</v>
      </c>
      <c r="M7" s="24">
        <f t="shared" si="0"/>
        <v>20</v>
      </c>
      <c r="N7" s="24">
        <f t="shared" si="0"/>
        <v>70</v>
      </c>
      <c r="O7" s="24">
        <f t="shared" si="0"/>
        <v>20</v>
      </c>
      <c r="P7" s="24">
        <f t="shared" si="0"/>
        <v>70</v>
      </c>
      <c r="Q7" s="24">
        <f t="shared" si="0"/>
        <v>10</v>
      </c>
      <c r="R7" s="24">
        <f t="shared" si="0"/>
        <v>35</v>
      </c>
      <c r="S7" s="24">
        <f t="shared" si="0"/>
        <v>0</v>
      </c>
      <c r="T7" s="24">
        <f t="shared" si="0"/>
        <v>60</v>
      </c>
      <c r="U7" s="24">
        <f t="shared" si="0"/>
        <v>10</v>
      </c>
      <c r="V7" s="24">
        <f t="shared" si="0"/>
        <v>35</v>
      </c>
      <c r="W7" s="24">
        <f t="shared" si="0"/>
        <v>0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0</v>
      </c>
      <c r="AB7" s="24">
        <f t="shared" si="0"/>
        <v>0</v>
      </c>
      <c r="AC7" s="24">
        <f t="shared" si="0"/>
        <v>0</v>
      </c>
      <c r="AD7" s="24">
        <f t="shared" si="0"/>
        <v>0</v>
      </c>
      <c r="AE7" s="24">
        <f t="shared" si="0"/>
        <v>0</v>
      </c>
      <c r="AF7" s="24">
        <f t="shared" si="0"/>
        <v>0</v>
      </c>
      <c r="AG7" s="24">
        <f t="shared" si="0"/>
        <v>0</v>
      </c>
      <c r="AH7" s="24">
        <f t="shared" si="0"/>
        <v>0</v>
      </c>
      <c r="AI7" s="24">
        <f t="shared" si="0"/>
        <v>0</v>
      </c>
      <c r="AJ7" s="24">
        <f t="shared" si="0"/>
        <v>0</v>
      </c>
      <c r="AK7" s="24">
        <f t="shared" si="0"/>
        <v>0</v>
      </c>
      <c r="AL7" s="24">
        <f t="shared" si="0"/>
        <v>0</v>
      </c>
      <c r="AM7" s="24">
        <f t="shared" si="0"/>
        <v>3</v>
      </c>
      <c r="AN7" s="24">
        <f t="shared" si="0"/>
        <v>3</v>
      </c>
      <c r="AO7" s="24">
        <f t="shared" si="0"/>
        <v>0</v>
      </c>
      <c r="AP7" s="24">
        <f t="shared" si="0"/>
        <v>0</v>
      </c>
      <c r="AQ7" s="24">
        <f t="shared" si="0"/>
        <v>0</v>
      </c>
      <c r="AR7" s="24">
        <f t="shared" si="0"/>
        <v>0</v>
      </c>
      <c r="AS7" s="24">
        <f t="shared" si="0"/>
        <v>3</v>
      </c>
      <c r="AT7" s="24">
        <f t="shared" si="0"/>
        <v>4</v>
      </c>
      <c r="AU7" s="24">
        <f t="shared" si="0"/>
        <v>2</v>
      </c>
      <c r="AV7" s="24">
        <f t="shared" si="0"/>
        <v>0</v>
      </c>
      <c r="AX7" s="73"/>
    </row>
    <row r="8" spans="1:50" s="74" customFormat="1" ht="13.5">
      <c r="A8" s="25" t="s">
        <v>48</v>
      </c>
      <c r="B8" s="25" t="s">
        <v>134</v>
      </c>
      <c r="C8" s="87" t="s">
        <v>49</v>
      </c>
      <c r="D8" s="25" t="s">
        <v>135</v>
      </c>
      <c r="E8" s="27">
        <f>SUM(F8,N8)</f>
        <v>60</v>
      </c>
      <c r="F8" s="27">
        <f>SUM(G8,H8,M8)</f>
        <v>60</v>
      </c>
      <c r="G8" s="27">
        <f aca="true" t="shared" si="1" ref="G8:H12">SUM(O8,S8,W8,AA8,AE8,AI8)</f>
        <v>0</v>
      </c>
      <c r="H8" s="27">
        <f t="shared" si="1"/>
        <v>60</v>
      </c>
      <c r="I8" s="51"/>
      <c r="J8" s="51">
        <v>60</v>
      </c>
      <c r="K8" s="51"/>
      <c r="L8" s="51"/>
      <c r="M8" s="27">
        <f aca="true" t="shared" si="2" ref="M8:N12">SUM(Q8,U8,Y8,AC8,AG8,AK8)</f>
        <v>0</v>
      </c>
      <c r="N8" s="27">
        <f t="shared" si="2"/>
        <v>0</v>
      </c>
      <c r="O8" s="52"/>
      <c r="P8" s="52">
        <v>30</v>
      </c>
      <c r="Q8" s="52"/>
      <c r="R8" s="52"/>
      <c r="S8" s="52"/>
      <c r="T8" s="52">
        <v>30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X8" s="76"/>
    </row>
    <row r="9" spans="1:50" s="74" customFormat="1" ht="13.5">
      <c r="A9" s="25" t="s">
        <v>50</v>
      </c>
      <c r="B9" s="25" t="s">
        <v>134</v>
      </c>
      <c r="C9" s="87" t="s">
        <v>51</v>
      </c>
      <c r="D9" s="25" t="s">
        <v>136</v>
      </c>
      <c r="E9" s="27">
        <f>SUM(F9,N9)</f>
        <v>15</v>
      </c>
      <c r="F9" s="27">
        <f>SUM(G9,H9,M9)</f>
        <v>15</v>
      </c>
      <c r="G9" s="27">
        <f t="shared" si="1"/>
        <v>15</v>
      </c>
      <c r="H9" s="27">
        <f t="shared" si="1"/>
        <v>0</v>
      </c>
      <c r="I9" s="51"/>
      <c r="J9" s="51"/>
      <c r="K9" s="51"/>
      <c r="L9" s="51"/>
      <c r="M9" s="27">
        <f t="shared" si="2"/>
        <v>0</v>
      </c>
      <c r="N9" s="27">
        <f t="shared" si="2"/>
        <v>0</v>
      </c>
      <c r="O9" s="52">
        <v>15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X9" s="76"/>
    </row>
    <row r="10" spans="1:50" s="74" customFormat="1" ht="13.5">
      <c r="A10" s="25" t="s">
        <v>52</v>
      </c>
      <c r="B10" s="25" t="s">
        <v>134</v>
      </c>
      <c r="C10" s="87" t="s">
        <v>53</v>
      </c>
      <c r="D10" s="25" t="s">
        <v>137</v>
      </c>
      <c r="E10" s="27">
        <f>SUM(F10,N10)</f>
        <v>15</v>
      </c>
      <c r="F10" s="27">
        <f>SUM(G10,H10,M10)</f>
        <v>15</v>
      </c>
      <c r="G10" s="27">
        <f t="shared" si="1"/>
        <v>5</v>
      </c>
      <c r="H10" s="27">
        <f t="shared" si="1"/>
        <v>10</v>
      </c>
      <c r="I10" s="51"/>
      <c r="J10" s="51">
        <v>10</v>
      </c>
      <c r="K10" s="51"/>
      <c r="L10" s="51"/>
      <c r="M10" s="27">
        <f t="shared" si="2"/>
        <v>0</v>
      </c>
      <c r="N10" s="27">
        <f t="shared" si="2"/>
        <v>0</v>
      </c>
      <c r="O10" s="52">
        <v>5</v>
      </c>
      <c r="P10" s="52">
        <v>10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71"/>
      <c r="AT10" s="71"/>
      <c r="AU10" s="71"/>
      <c r="AV10" s="71"/>
      <c r="AX10" s="76"/>
    </row>
    <row r="11" spans="1:50" s="74" customFormat="1" ht="13.5">
      <c r="A11" s="25" t="s">
        <v>54</v>
      </c>
      <c r="B11" s="25" t="s">
        <v>134</v>
      </c>
      <c r="C11" s="88" t="s">
        <v>55</v>
      </c>
      <c r="D11" s="25" t="s">
        <v>138</v>
      </c>
      <c r="E11" s="27">
        <f>SUM(F11,N11)</f>
        <v>50</v>
      </c>
      <c r="F11" s="27">
        <f>SUM(G11,H11,M11)</f>
        <v>40</v>
      </c>
      <c r="G11" s="27">
        <f t="shared" si="1"/>
        <v>0</v>
      </c>
      <c r="H11" s="27">
        <f t="shared" si="1"/>
        <v>30</v>
      </c>
      <c r="I11" s="51"/>
      <c r="J11" s="51">
        <v>30</v>
      </c>
      <c r="K11" s="51"/>
      <c r="L11" s="51"/>
      <c r="M11" s="27">
        <f t="shared" si="2"/>
        <v>10</v>
      </c>
      <c r="N11" s="27">
        <f t="shared" si="2"/>
        <v>10</v>
      </c>
      <c r="O11" s="52"/>
      <c r="P11" s="52">
        <v>15</v>
      </c>
      <c r="Q11" s="52">
        <v>5</v>
      </c>
      <c r="R11" s="52">
        <v>5</v>
      </c>
      <c r="S11" s="52"/>
      <c r="T11" s="52">
        <v>15</v>
      </c>
      <c r="U11" s="52">
        <v>5</v>
      </c>
      <c r="V11" s="52">
        <v>5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>
        <v>1</v>
      </c>
      <c r="AN11" s="52">
        <v>1</v>
      </c>
      <c r="AO11" s="52"/>
      <c r="AP11" s="52"/>
      <c r="AQ11" s="52"/>
      <c r="AR11" s="52"/>
      <c r="AS11" s="71">
        <v>1</v>
      </c>
      <c r="AT11" s="71"/>
      <c r="AU11" s="71">
        <v>2</v>
      </c>
      <c r="AV11" s="71"/>
      <c r="AX11" s="76"/>
    </row>
    <row r="12" spans="1:50" s="74" customFormat="1" ht="13.5">
      <c r="A12" s="25" t="s">
        <v>56</v>
      </c>
      <c r="B12" s="25" t="s">
        <v>134</v>
      </c>
      <c r="C12" s="87" t="s">
        <v>57</v>
      </c>
      <c r="D12" s="25" t="s">
        <v>138</v>
      </c>
      <c r="E12" s="27">
        <f>SUM(F12,N12)</f>
        <v>100</v>
      </c>
      <c r="F12" s="27">
        <f>SUM(G12,H12,M12)</f>
        <v>40</v>
      </c>
      <c r="G12" s="27">
        <f t="shared" si="1"/>
        <v>0</v>
      </c>
      <c r="H12" s="27">
        <f t="shared" si="1"/>
        <v>30</v>
      </c>
      <c r="I12" s="51"/>
      <c r="J12" s="51">
        <v>30</v>
      </c>
      <c r="K12" s="51"/>
      <c r="L12" s="51"/>
      <c r="M12" s="27">
        <f t="shared" si="2"/>
        <v>10</v>
      </c>
      <c r="N12" s="27">
        <f t="shared" si="2"/>
        <v>60</v>
      </c>
      <c r="O12" s="52"/>
      <c r="P12" s="52">
        <v>15</v>
      </c>
      <c r="Q12" s="52">
        <v>5</v>
      </c>
      <c r="R12" s="52">
        <v>30</v>
      </c>
      <c r="S12" s="52"/>
      <c r="T12" s="52">
        <v>15</v>
      </c>
      <c r="U12" s="52">
        <v>5</v>
      </c>
      <c r="V12" s="52">
        <v>30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>
        <v>2</v>
      </c>
      <c r="AN12" s="52">
        <v>2</v>
      </c>
      <c r="AO12" s="52"/>
      <c r="AP12" s="52"/>
      <c r="AQ12" s="52"/>
      <c r="AR12" s="52"/>
      <c r="AS12" s="71">
        <v>2</v>
      </c>
      <c r="AT12" s="71">
        <v>4</v>
      </c>
      <c r="AU12" s="71"/>
      <c r="AV12" s="71"/>
      <c r="AX12" s="76"/>
    </row>
    <row r="13" spans="1:50" s="2" customFormat="1" ht="13.5">
      <c r="A13" s="21" t="s">
        <v>58</v>
      </c>
      <c r="B13" s="21"/>
      <c r="C13" s="22" t="s">
        <v>59</v>
      </c>
      <c r="D13" s="23"/>
      <c r="E13" s="24">
        <f aca="true" t="shared" si="3" ref="E13:AV13">SUM(E14:E22)</f>
        <v>2400</v>
      </c>
      <c r="F13" s="24">
        <f t="shared" si="3"/>
        <v>1370</v>
      </c>
      <c r="G13" s="24">
        <f t="shared" si="3"/>
        <v>30</v>
      </c>
      <c r="H13" s="24">
        <f t="shared" si="3"/>
        <v>1035</v>
      </c>
      <c r="I13" s="24">
        <f t="shared" si="3"/>
        <v>15</v>
      </c>
      <c r="J13" s="24">
        <f t="shared" si="3"/>
        <v>1020</v>
      </c>
      <c r="K13" s="24">
        <f t="shared" si="3"/>
        <v>0</v>
      </c>
      <c r="L13" s="24">
        <f t="shared" si="3"/>
        <v>0</v>
      </c>
      <c r="M13" s="24">
        <f t="shared" si="3"/>
        <v>305</v>
      </c>
      <c r="N13" s="24">
        <f t="shared" si="3"/>
        <v>1030</v>
      </c>
      <c r="O13" s="24">
        <f t="shared" si="3"/>
        <v>15</v>
      </c>
      <c r="P13" s="24">
        <f t="shared" si="3"/>
        <v>195</v>
      </c>
      <c r="Q13" s="24">
        <f t="shared" si="3"/>
        <v>65</v>
      </c>
      <c r="R13" s="24">
        <f t="shared" si="3"/>
        <v>275</v>
      </c>
      <c r="S13" s="24">
        <f t="shared" si="3"/>
        <v>15</v>
      </c>
      <c r="T13" s="24">
        <f t="shared" si="3"/>
        <v>180</v>
      </c>
      <c r="U13" s="24">
        <f t="shared" si="3"/>
        <v>55</v>
      </c>
      <c r="V13" s="24">
        <f t="shared" si="3"/>
        <v>125</v>
      </c>
      <c r="W13" s="24">
        <f t="shared" si="3"/>
        <v>0</v>
      </c>
      <c r="X13" s="24">
        <f t="shared" si="3"/>
        <v>180</v>
      </c>
      <c r="Y13" s="24">
        <f t="shared" si="3"/>
        <v>50</v>
      </c>
      <c r="Z13" s="24">
        <f t="shared" si="3"/>
        <v>170</v>
      </c>
      <c r="AA13" s="24">
        <f t="shared" si="3"/>
        <v>0</v>
      </c>
      <c r="AB13" s="24">
        <f t="shared" si="3"/>
        <v>180</v>
      </c>
      <c r="AC13" s="24">
        <f t="shared" si="3"/>
        <v>65</v>
      </c>
      <c r="AD13" s="24">
        <f t="shared" si="3"/>
        <v>230</v>
      </c>
      <c r="AE13" s="24">
        <f t="shared" si="3"/>
        <v>0</v>
      </c>
      <c r="AF13" s="24">
        <f t="shared" si="3"/>
        <v>150</v>
      </c>
      <c r="AG13" s="24">
        <f t="shared" si="3"/>
        <v>50</v>
      </c>
      <c r="AH13" s="24">
        <f t="shared" si="3"/>
        <v>150</v>
      </c>
      <c r="AI13" s="24">
        <f t="shared" si="3"/>
        <v>0</v>
      </c>
      <c r="AJ13" s="24">
        <f t="shared" si="3"/>
        <v>150</v>
      </c>
      <c r="AK13" s="24">
        <f t="shared" si="3"/>
        <v>20</v>
      </c>
      <c r="AL13" s="24">
        <f t="shared" si="3"/>
        <v>80</v>
      </c>
      <c r="AM13" s="24">
        <f t="shared" si="3"/>
        <v>22</v>
      </c>
      <c r="AN13" s="24">
        <f t="shared" si="3"/>
        <v>15</v>
      </c>
      <c r="AO13" s="24">
        <f t="shared" si="3"/>
        <v>16</v>
      </c>
      <c r="AP13" s="24">
        <f t="shared" si="3"/>
        <v>19</v>
      </c>
      <c r="AQ13" s="24">
        <f t="shared" si="3"/>
        <v>14</v>
      </c>
      <c r="AR13" s="24">
        <f t="shared" si="3"/>
        <v>10</v>
      </c>
      <c r="AS13" s="24">
        <f t="shared" si="3"/>
        <v>59</v>
      </c>
      <c r="AT13" s="24">
        <f t="shared" si="3"/>
        <v>89</v>
      </c>
      <c r="AU13" s="24">
        <f t="shared" si="3"/>
        <v>5</v>
      </c>
      <c r="AV13" s="24">
        <f t="shared" si="3"/>
        <v>49</v>
      </c>
      <c r="AX13" s="73"/>
    </row>
    <row r="14" spans="1:50" s="74" customFormat="1" ht="22.5">
      <c r="A14" s="25" t="s">
        <v>48</v>
      </c>
      <c r="B14" s="25" t="s">
        <v>139</v>
      </c>
      <c r="C14" s="87" t="s">
        <v>60</v>
      </c>
      <c r="D14" s="25" t="s">
        <v>140</v>
      </c>
      <c r="E14" s="27">
        <f aca="true" t="shared" si="4" ref="E14:E22">SUM(F14,N14)</f>
        <v>600</v>
      </c>
      <c r="F14" s="27">
        <f aca="true" t="shared" si="5" ref="F14:F22">SUM(G14,H14,M14)</f>
        <v>370</v>
      </c>
      <c r="G14" s="27">
        <f aca="true" t="shared" si="6" ref="G14:H19">SUM(O14,S14,W14,AA14,AE14,AI14)</f>
        <v>0</v>
      </c>
      <c r="H14" s="27">
        <f t="shared" si="6"/>
        <v>300</v>
      </c>
      <c r="I14" s="51"/>
      <c r="J14" s="51">
        <v>300</v>
      </c>
      <c r="K14" s="51"/>
      <c r="L14" s="51"/>
      <c r="M14" s="27">
        <f aca="true" t="shared" si="7" ref="M14:N19">SUM(Q14,U14,Y14,AC14,AG14,AK14)</f>
        <v>70</v>
      </c>
      <c r="N14" s="27">
        <f t="shared" si="7"/>
        <v>230</v>
      </c>
      <c r="O14" s="52"/>
      <c r="P14" s="52">
        <v>60</v>
      </c>
      <c r="Q14" s="52">
        <v>10</v>
      </c>
      <c r="R14" s="52">
        <v>55</v>
      </c>
      <c r="S14" s="52"/>
      <c r="T14" s="52">
        <v>60</v>
      </c>
      <c r="U14" s="52">
        <v>20</v>
      </c>
      <c r="V14" s="52">
        <v>20</v>
      </c>
      <c r="W14" s="52"/>
      <c r="X14" s="52">
        <v>45</v>
      </c>
      <c r="Y14" s="52">
        <v>10</v>
      </c>
      <c r="Z14" s="52">
        <v>45</v>
      </c>
      <c r="AA14" s="52"/>
      <c r="AB14" s="52">
        <v>45</v>
      </c>
      <c r="AC14" s="52">
        <v>10</v>
      </c>
      <c r="AD14" s="52">
        <v>45</v>
      </c>
      <c r="AE14" s="52"/>
      <c r="AF14" s="52">
        <v>45</v>
      </c>
      <c r="AG14" s="52">
        <v>10</v>
      </c>
      <c r="AH14" s="52">
        <v>45</v>
      </c>
      <c r="AI14" s="52"/>
      <c r="AJ14" s="52">
        <v>45</v>
      </c>
      <c r="AK14" s="52">
        <v>10</v>
      </c>
      <c r="AL14" s="52">
        <v>20</v>
      </c>
      <c r="AM14" s="52">
        <v>5</v>
      </c>
      <c r="AN14" s="52">
        <v>4</v>
      </c>
      <c r="AO14" s="52">
        <v>4</v>
      </c>
      <c r="AP14" s="52">
        <v>4</v>
      </c>
      <c r="AQ14" s="52">
        <v>4</v>
      </c>
      <c r="AR14" s="52">
        <v>3</v>
      </c>
      <c r="AS14" s="52">
        <v>15</v>
      </c>
      <c r="AT14" s="52">
        <v>24</v>
      </c>
      <c r="AU14" s="52"/>
      <c r="AV14" s="52">
        <v>24</v>
      </c>
      <c r="AX14" s="76"/>
    </row>
    <row r="15" spans="1:50" s="74" customFormat="1" ht="15" customHeight="1">
      <c r="A15" s="25" t="s">
        <v>50</v>
      </c>
      <c r="B15" s="25" t="s">
        <v>139</v>
      </c>
      <c r="C15" s="87" t="s">
        <v>61</v>
      </c>
      <c r="D15" s="25" t="s">
        <v>141</v>
      </c>
      <c r="E15" s="27">
        <f t="shared" si="4"/>
        <v>375</v>
      </c>
      <c r="F15" s="27">
        <f t="shared" si="5"/>
        <v>245</v>
      </c>
      <c r="G15" s="27">
        <f t="shared" si="6"/>
        <v>0</v>
      </c>
      <c r="H15" s="27">
        <f t="shared" si="6"/>
        <v>180</v>
      </c>
      <c r="I15" s="51"/>
      <c r="J15" s="51">
        <v>180</v>
      </c>
      <c r="K15" s="51"/>
      <c r="L15" s="51"/>
      <c r="M15" s="27">
        <f t="shared" si="7"/>
        <v>65</v>
      </c>
      <c r="N15" s="27">
        <f t="shared" si="7"/>
        <v>130</v>
      </c>
      <c r="O15" s="52"/>
      <c r="P15" s="52">
        <v>45</v>
      </c>
      <c r="Q15" s="52">
        <v>20</v>
      </c>
      <c r="R15" s="52">
        <v>60</v>
      </c>
      <c r="S15" s="52"/>
      <c r="T15" s="52">
        <v>30</v>
      </c>
      <c r="U15" s="52">
        <v>10</v>
      </c>
      <c r="V15" s="52">
        <v>10</v>
      </c>
      <c r="W15" s="52"/>
      <c r="X15" s="52">
        <v>30</v>
      </c>
      <c r="Y15" s="52">
        <v>10</v>
      </c>
      <c r="Z15" s="52">
        <v>10</v>
      </c>
      <c r="AA15" s="52"/>
      <c r="AB15" s="52">
        <v>30</v>
      </c>
      <c r="AC15" s="52">
        <v>10</v>
      </c>
      <c r="AD15" s="52">
        <v>10</v>
      </c>
      <c r="AE15" s="52"/>
      <c r="AF15" s="52">
        <v>15</v>
      </c>
      <c r="AG15" s="52">
        <v>15</v>
      </c>
      <c r="AH15" s="52">
        <v>20</v>
      </c>
      <c r="AI15" s="52"/>
      <c r="AJ15" s="52">
        <v>30</v>
      </c>
      <c r="AK15" s="52"/>
      <c r="AL15" s="52">
        <v>20</v>
      </c>
      <c r="AM15" s="52">
        <v>5</v>
      </c>
      <c r="AN15" s="52">
        <v>2</v>
      </c>
      <c r="AO15" s="52">
        <v>2</v>
      </c>
      <c r="AP15" s="52">
        <v>2</v>
      </c>
      <c r="AQ15" s="52">
        <v>2</v>
      </c>
      <c r="AR15" s="52">
        <v>2</v>
      </c>
      <c r="AS15" s="52">
        <v>11</v>
      </c>
      <c r="AT15" s="52">
        <v>15</v>
      </c>
      <c r="AU15" s="52"/>
      <c r="AV15" s="52"/>
      <c r="AX15" s="76"/>
    </row>
    <row r="16" spans="1:50" s="74" customFormat="1" ht="13.5">
      <c r="A16" s="25" t="s">
        <v>52</v>
      </c>
      <c r="B16" s="25" t="s">
        <v>139</v>
      </c>
      <c r="C16" s="87" t="s">
        <v>62</v>
      </c>
      <c r="D16" s="25" t="s">
        <v>142</v>
      </c>
      <c r="E16" s="27">
        <f t="shared" si="4"/>
        <v>100</v>
      </c>
      <c r="F16" s="27">
        <f t="shared" si="5"/>
        <v>55</v>
      </c>
      <c r="G16" s="27">
        <f t="shared" si="6"/>
        <v>0</v>
      </c>
      <c r="H16" s="27">
        <f t="shared" si="6"/>
        <v>45</v>
      </c>
      <c r="I16" s="51"/>
      <c r="J16" s="51">
        <v>45</v>
      </c>
      <c r="K16" s="51"/>
      <c r="L16" s="51"/>
      <c r="M16" s="27">
        <f t="shared" si="7"/>
        <v>10</v>
      </c>
      <c r="N16" s="27">
        <f t="shared" si="7"/>
        <v>45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>
        <v>15</v>
      </c>
      <c r="AC16" s="52">
        <v>10</v>
      </c>
      <c r="AD16" s="52">
        <v>25</v>
      </c>
      <c r="AE16" s="52"/>
      <c r="AF16" s="52">
        <v>15</v>
      </c>
      <c r="AG16" s="52"/>
      <c r="AH16" s="52">
        <v>10</v>
      </c>
      <c r="AI16" s="52"/>
      <c r="AJ16" s="52">
        <v>15</v>
      </c>
      <c r="AK16" s="52"/>
      <c r="AL16" s="52">
        <v>10</v>
      </c>
      <c r="AM16" s="52"/>
      <c r="AN16" s="52"/>
      <c r="AO16" s="52"/>
      <c r="AP16" s="52">
        <v>2</v>
      </c>
      <c r="AQ16" s="52">
        <v>1</v>
      </c>
      <c r="AR16" s="52">
        <v>1</v>
      </c>
      <c r="AS16" s="71">
        <v>2</v>
      </c>
      <c r="AT16" s="52">
        <v>4</v>
      </c>
      <c r="AU16" s="52"/>
      <c r="AV16" s="52"/>
      <c r="AX16" s="76"/>
    </row>
    <row r="17" spans="1:50" s="74" customFormat="1" ht="22.5">
      <c r="A17" s="25" t="s">
        <v>54</v>
      </c>
      <c r="B17" s="25" t="s">
        <v>139</v>
      </c>
      <c r="C17" s="87" t="s">
        <v>63</v>
      </c>
      <c r="D17" s="25" t="s">
        <v>143</v>
      </c>
      <c r="E17" s="27">
        <f t="shared" si="4"/>
        <v>675</v>
      </c>
      <c r="F17" s="27">
        <f t="shared" si="5"/>
        <v>385</v>
      </c>
      <c r="G17" s="27">
        <f t="shared" si="6"/>
        <v>0</v>
      </c>
      <c r="H17" s="27">
        <f t="shared" si="6"/>
        <v>315</v>
      </c>
      <c r="I17" s="51"/>
      <c r="J17" s="51">
        <v>315</v>
      </c>
      <c r="K17" s="51"/>
      <c r="L17" s="51"/>
      <c r="M17" s="27">
        <f t="shared" si="7"/>
        <v>70</v>
      </c>
      <c r="N17" s="27">
        <f t="shared" si="7"/>
        <v>290</v>
      </c>
      <c r="O17" s="52"/>
      <c r="P17" s="52">
        <v>60</v>
      </c>
      <c r="Q17" s="52">
        <v>10</v>
      </c>
      <c r="R17" s="52">
        <v>55</v>
      </c>
      <c r="S17" s="52"/>
      <c r="T17" s="52">
        <v>60</v>
      </c>
      <c r="U17" s="52">
        <v>10</v>
      </c>
      <c r="V17" s="52">
        <v>55</v>
      </c>
      <c r="W17" s="52"/>
      <c r="X17" s="52">
        <v>60</v>
      </c>
      <c r="Y17" s="52">
        <v>20</v>
      </c>
      <c r="Z17" s="52">
        <v>70</v>
      </c>
      <c r="AA17" s="52"/>
      <c r="AB17" s="52">
        <v>45</v>
      </c>
      <c r="AC17" s="52">
        <v>10</v>
      </c>
      <c r="AD17" s="52">
        <v>45</v>
      </c>
      <c r="AE17" s="52"/>
      <c r="AF17" s="52">
        <v>45</v>
      </c>
      <c r="AG17" s="52">
        <v>10</v>
      </c>
      <c r="AH17" s="52">
        <v>45</v>
      </c>
      <c r="AI17" s="52"/>
      <c r="AJ17" s="52">
        <v>45</v>
      </c>
      <c r="AK17" s="52">
        <v>10</v>
      </c>
      <c r="AL17" s="52">
        <v>20</v>
      </c>
      <c r="AM17" s="52">
        <v>5</v>
      </c>
      <c r="AN17" s="52">
        <v>5</v>
      </c>
      <c r="AO17" s="52">
        <v>6</v>
      </c>
      <c r="AP17" s="52">
        <v>4</v>
      </c>
      <c r="AQ17" s="52">
        <v>4</v>
      </c>
      <c r="AR17" s="52">
        <v>3</v>
      </c>
      <c r="AS17" s="71">
        <v>18</v>
      </c>
      <c r="AT17" s="52">
        <v>25</v>
      </c>
      <c r="AU17" s="52"/>
      <c r="AV17" s="52">
        <v>25</v>
      </c>
      <c r="AX17" s="76"/>
    </row>
    <row r="18" spans="1:50" s="74" customFormat="1" ht="12.75" customHeight="1">
      <c r="A18" s="25" t="s">
        <v>56</v>
      </c>
      <c r="B18" s="25" t="s">
        <v>139</v>
      </c>
      <c r="C18" s="87" t="s">
        <v>64</v>
      </c>
      <c r="D18" s="25" t="s">
        <v>144</v>
      </c>
      <c r="E18" s="27">
        <f t="shared" si="4"/>
        <v>350</v>
      </c>
      <c r="F18" s="27">
        <f t="shared" si="5"/>
        <v>170</v>
      </c>
      <c r="G18" s="27">
        <f t="shared" si="6"/>
        <v>0</v>
      </c>
      <c r="H18" s="27">
        <f t="shared" si="6"/>
        <v>105</v>
      </c>
      <c r="I18" s="51"/>
      <c r="J18" s="51">
        <v>105</v>
      </c>
      <c r="K18" s="51"/>
      <c r="L18" s="51"/>
      <c r="M18" s="27">
        <f t="shared" si="7"/>
        <v>65</v>
      </c>
      <c r="N18" s="27">
        <f t="shared" si="7"/>
        <v>180</v>
      </c>
      <c r="O18" s="52"/>
      <c r="P18" s="52">
        <v>15</v>
      </c>
      <c r="Q18" s="52">
        <v>20</v>
      </c>
      <c r="R18" s="52">
        <v>65</v>
      </c>
      <c r="S18" s="52"/>
      <c r="T18" s="52">
        <v>15</v>
      </c>
      <c r="U18" s="52">
        <v>10</v>
      </c>
      <c r="V18" s="52">
        <v>25</v>
      </c>
      <c r="W18" s="52"/>
      <c r="X18" s="52">
        <v>45</v>
      </c>
      <c r="Y18" s="52">
        <v>10</v>
      </c>
      <c r="Z18" s="52">
        <v>45</v>
      </c>
      <c r="AA18" s="52"/>
      <c r="AB18" s="52">
        <v>15</v>
      </c>
      <c r="AC18" s="52">
        <v>10</v>
      </c>
      <c r="AD18" s="52">
        <v>25</v>
      </c>
      <c r="AE18" s="52"/>
      <c r="AF18" s="52">
        <v>15</v>
      </c>
      <c r="AG18" s="52">
        <v>15</v>
      </c>
      <c r="AH18" s="52">
        <v>20</v>
      </c>
      <c r="AI18" s="52"/>
      <c r="AJ18" s="52"/>
      <c r="AK18" s="52"/>
      <c r="AL18" s="52"/>
      <c r="AM18" s="52">
        <v>4</v>
      </c>
      <c r="AN18" s="52">
        <v>2</v>
      </c>
      <c r="AO18" s="52">
        <v>4</v>
      </c>
      <c r="AP18" s="52">
        <v>2</v>
      </c>
      <c r="AQ18" s="52">
        <v>2</v>
      </c>
      <c r="AR18" s="52"/>
      <c r="AS18" s="71">
        <v>6</v>
      </c>
      <c r="AT18" s="71">
        <v>14</v>
      </c>
      <c r="AU18" s="71"/>
      <c r="AV18" s="52"/>
      <c r="AX18" s="76"/>
    </row>
    <row r="19" spans="1:50" s="74" customFormat="1" ht="13.5">
      <c r="A19" s="25" t="s">
        <v>76</v>
      </c>
      <c r="B19" s="25" t="s">
        <v>139</v>
      </c>
      <c r="C19" s="87" t="s">
        <v>65</v>
      </c>
      <c r="D19" s="25" t="s">
        <v>145</v>
      </c>
      <c r="E19" s="27">
        <f t="shared" si="4"/>
        <v>100</v>
      </c>
      <c r="F19" s="27">
        <f t="shared" si="5"/>
        <v>55</v>
      </c>
      <c r="G19" s="27">
        <f t="shared" si="6"/>
        <v>0</v>
      </c>
      <c r="H19" s="27">
        <f t="shared" si="6"/>
        <v>45</v>
      </c>
      <c r="I19" s="51"/>
      <c r="J19" s="51">
        <v>45</v>
      </c>
      <c r="K19" s="51"/>
      <c r="L19" s="51"/>
      <c r="M19" s="27">
        <f t="shared" si="7"/>
        <v>10</v>
      </c>
      <c r="N19" s="27">
        <f t="shared" si="7"/>
        <v>45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>
        <v>15</v>
      </c>
      <c r="AC19" s="52">
        <v>10</v>
      </c>
      <c r="AD19" s="52">
        <v>25</v>
      </c>
      <c r="AE19" s="52"/>
      <c r="AF19" s="52">
        <v>15</v>
      </c>
      <c r="AG19" s="52"/>
      <c r="AH19" s="52">
        <v>10</v>
      </c>
      <c r="AI19" s="52"/>
      <c r="AJ19" s="52">
        <v>15</v>
      </c>
      <c r="AK19" s="52"/>
      <c r="AL19" s="52">
        <v>10</v>
      </c>
      <c r="AM19" s="52"/>
      <c r="AN19" s="52"/>
      <c r="AO19" s="52"/>
      <c r="AP19" s="52">
        <v>2</v>
      </c>
      <c r="AQ19" s="52">
        <v>1</v>
      </c>
      <c r="AR19" s="52">
        <v>1</v>
      </c>
      <c r="AS19" s="71">
        <v>2</v>
      </c>
      <c r="AT19" s="71">
        <v>4</v>
      </c>
      <c r="AU19" s="71"/>
      <c r="AV19" s="52"/>
      <c r="AX19" s="76"/>
    </row>
    <row r="20" spans="1:50" s="74" customFormat="1" ht="13.5">
      <c r="A20" s="25" t="s">
        <v>146</v>
      </c>
      <c r="B20" s="25" t="s">
        <v>134</v>
      </c>
      <c r="C20" s="87" t="s">
        <v>66</v>
      </c>
      <c r="D20" s="25" t="s">
        <v>147</v>
      </c>
      <c r="E20" s="27">
        <f t="shared" si="4"/>
        <v>75</v>
      </c>
      <c r="F20" s="27">
        <f t="shared" si="5"/>
        <v>35</v>
      </c>
      <c r="G20" s="27">
        <f aca="true" t="shared" si="8" ref="G20:H22">SUM(O20,S20,W20,AA20,AE20,AI20)</f>
        <v>15</v>
      </c>
      <c r="H20" s="27">
        <f t="shared" si="8"/>
        <v>15</v>
      </c>
      <c r="I20" s="51">
        <v>15</v>
      </c>
      <c r="J20" s="51"/>
      <c r="K20" s="51"/>
      <c r="L20" s="51"/>
      <c r="M20" s="27">
        <f aca="true" t="shared" si="9" ref="M20:N22">SUM(Q20,U20,Y20,AC20,AG20,AK20)</f>
        <v>5</v>
      </c>
      <c r="N20" s="27">
        <f t="shared" si="9"/>
        <v>40</v>
      </c>
      <c r="O20" s="52">
        <v>15</v>
      </c>
      <c r="P20" s="52">
        <v>15</v>
      </c>
      <c r="Q20" s="52">
        <v>5</v>
      </c>
      <c r="R20" s="52">
        <v>40</v>
      </c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>
        <v>3</v>
      </c>
      <c r="AN20" s="52"/>
      <c r="AO20" s="52"/>
      <c r="AP20" s="52"/>
      <c r="AQ20" s="52"/>
      <c r="AR20" s="52"/>
      <c r="AS20" s="71">
        <v>2</v>
      </c>
      <c r="AT20" s="71"/>
      <c r="AU20" s="71">
        <v>3</v>
      </c>
      <c r="AV20" s="52"/>
      <c r="AX20" s="76"/>
    </row>
    <row r="21" spans="1:50" s="74" customFormat="1" ht="13.5">
      <c r="A21" s="25" t="s">
        <v>148</v>
      </c>
      <c r="B21" s="25" t="s">
        <v>134</v>
      </c>
      <c r="C21" s="87" t="s">
        <v>67</v>
      </c>
      <c r="D21" s="25" t="s">
        <v>149</v>
      </c>
      <c r="E21" s="27">
        <f t="shared" si="4"/>
        <v>50</v>
      </c>
      <c r="F21" s="27">
        <f t="shared" si="5"/>
        <v>35</v>
      </c>
      <c r="G21" s="27">
        <f t="shared" si="8"/>
        <v>15</v>
      </c>
      <c r="H21" s="27">
        <f t="shared" si="8"/>
        <v>15</v>
      </c>
      <c r="I21" s="51"/>
      <c r="J21" s="51">
        <v>15</v>
      </c>
      <c r="K21" s="51"/>
      <c r="L21" s="51"/>
      <c r="M21" s="27">
        <f t="shared" si="9"/>
        <v>5</v>
      </c>
      <c r="N21" s="27">
        <f t="shared" si="9"/>
        <v>15</v>
      </c>
      <c r="O21" s="52"/>
      <c r="P21" s="52"/>
      <c r="Q21" s="52"/>
      <c r="R21" s="52"/>
      <c r="S21" s="52">
        <v>15</v>
      </c>
      <c r="T21" s="52">
        <v>15</v>
      </c>
      <c r="U21" s="52">
        <v>5</v>
      </c>
      <c r="V21" s="52">
        <v>15</v>
      </c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>
        <v>2</v>
      </c>
      <c r="AO21" s="52"/>
      <c r="AP21" s="52"/>
      <c r="AQ21" s="52"/>
      <c r="AR21" s="52"/>
      <c r="AS21" s="71">
        <v>2</v>
      </c>
      <c r="AT21" s="71"/>
      <c r="AU21" s="71">
        <v>2</v>
      </c>
      <c r="AV21" s="52"/>
      <c r="AX21" s="76"/>
    </row>
    <row r="22" spans="1:50" s="74" customFormat="1" ht="13.5">
      <c r="A22" s="25" t="s">
        <v>150</v>
      </c>
      <c r="B22" s="25" t="s">
        <v>134</v>
      </c>
      <c r="C22" s="87" t="s">
        <v>68</v>
      </c>
      <c r="D22" s="25" t="s">
        <v>151</v>
      </c>
      <c r="E22" s="27">
        <f t="shared" si="4"/>
        <v>75</v>
      </c>
      <c r="F22" s="27">
        <f t="shared" si="5"/>
        <v>20</v>
      </c>
      <c r="G22" s="27">
        <f t="shared" si="8"/>
        <v>0</v>
      </c>
      <c r="H22" s="27">
        <f t="shared" si="8"/>
        <v>15</v>
      </c>
      <c r="I22" s="51"/>
      <c r="J22" s="51">
        <v>15</v>
      </c>
      <c r="K22" s="51"/>
      <c r="L22" s="51"/>
      <c r="M22" s="27">
        <f t="shared" si="9"/>
        <v>5</v>
      </c>
      <c r="N22" s="27">
        <f t="shared" si="9"/>
        <v>55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>
        <v>15</v>
      </c>
      <c r="AC22" s="52">
        <v>5</v>
      </c>
      <c r="AD22" s="52">
        <v>55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>
        <v>3</v>
      </c>
      <c r="AQ22" s="52"/>
      <c r="AR22" s="52"/>
      <c r="AS22" s="71">
        <v>1</v>
      </c>
      <c r="AT22" s="71">
        <v>3</v>
      </c>
      <c r="AU22" s="71"/>
      <c r="AV22" s="52"/>
      <c r="AX22" s="76"/>
    </row>
    <row r="23" spans="1:50" s="2" customFormat="1" ht="13.5">
      <c r="A23" s="21" t="s">
        <v>69</v>
      </c>
      <c r="B23" s="21"/>
      <c r="C23" s="22" t="s">
        <v>70</v>
      </c>
      <c r="D23" s="23"/>
      <c r="E23" s="24">
        <f aca="true" t="shared" si="10" ref="E23:AV23">SUM(E24:E29)</f>
        <v>550</v>
      </c>
      <c r="F23" s="24">
        <f t="shared" si="10"/>
        <v>320</v>
      </c>
      <c r="G23" s="24">
        <f t="shared" si="10"/>
        <v>90</v>
      </c>
      <c r="H23" s="24">
        <f t="shared" si="10"/>
        <v>150</v>
      </c>
      <c r="I23" s="24">
        <f t="shared" si="10"/>
        <v>120</v>
      </c>
      <c r="J23" s="24">
        <f t="shared" si="10"/>
        <v>30</v>
      </c>
      <c r="K23" s="24">
        <f t="shared" si="10"/>
        <v>0</v>
      </c>
      <c r="L23" s="24">
        <f t="shared" si="10"/>
        <v>0</v>
      </c>
      <c r="M23" s="24">
        <f t="shared" si="10"/>
        <v>80</v>
      </c>
      <c r="N23" s="24">
        <f t="shared" si="10"/>
        <v>230</v>
      </c>
      <c r="O23" s="24">
        <f t="shared" si="10"/>
        <v>30</v>
      </c>
      <c r="P23" s="24">
        <f t="shared" si="10"/>
        <v>15</v>
      </c>
      <c r="Q23" s="24">
        <f t="shared" si="10"/>
        <v>30</v>
      </c>
      <c r="R23" s="24">
        <f t="shared" si="10"/>
        <v>50</v>
      </c>
      <c r="S23" s="24">
        <f t="shared" si="10"/>
        <v>45</v>
      </c>
      <c r="T23" s="24">
        <f t="shared" si="10"/>
        <v>30</v>
      </c>
      <c r="U23" s="24">
        <f t="shared" si="10"/>
        <v>25</v>
      </c>
      <c r="V23" s="24">
        <f t="shared" si="10"/>
        <v>75</v>
      </c>
      <c r="W23" s="24">
        <f t="shared" si="10"/>
        <v>15</v>
      </c>
      <c r="X23" s="24">
        <f t="shared" si="10"/>
        <v>45</v>
      </c>
      <c r="Y23" s="24">
        <f t="shared" si="10"/>
        <v>10</v>
      </c>
      <c r="Z23" s="24">
        <f t="shared" si="10"/>
        <v>30</v>
      </c>
      <c r="AA23" s="24">
        <f t="shared" si="10"/>
        <v>0</v>
      </c>
      <c r="AB23" s="24">
        <f t="shared" si="10"/>
        <v>0</v>
      </c>
      <c r="AC23" s="24">
        <f t="shared" si="10"/>
        <v>0</v>
      </c>
      <c r="AD23" s="24">
        <f t="shared" si="10"/>
        <v>0</v>
      </c>
      <c r="AE23" s="24">
        <f t="shared" si="10"/>
        <v>0</v>
      </c>
      <c r="AF23" s="24">
        <f t="shared" si="10"/>
        <v>30</v>
      </c>
      <c r="AG23" s="24">
        <f t="shared" si="10"/>
        <v>5</v>
      </c>
      <c r="AH23" s="24">
        <f t="shared" si="10"/>
        <v>15</v>
      </c>
      <c r="AI23" s="24">
        <f t="shared" si="10"/>
        <v>0</v>
      </c>
      <c r="AJ23" s="24">
        <f t="shared" si="10"/>
        <v>30</v>
      </c>
      <c r="AK23" s="24">
        <f t="shared" si="10"/>
        <v>10</v>
      </c>
      <c r="AL23" s="24">
        <f t="shared" si="10"/>
        <v>60</v>
      </c>
      <c r="AM23" s="24">
        <f t="shared" si="10"/>
        <v>5</v>
      </c>
      <c r="AN23" s="24">
        <f t="shared" si="10"/>
        <v>7</v>
      </c>
      <c r="AO23" s="24">
        <f t="shared" si="10"/>
        <v>4</v>
      </c>
      <c r="AP23" s="24">
        <f t="shared" si="10"/>
        <v>0</v>
      </c>
      <c r="AQ23" s="24">
        <f t="shared" si="10"/>
        <v>2</v>
      </c>
      <c r="AR23" s="24">
        <f t="shared" si="10"/>
        <v>4</v>
      </c>
      <c r="AS23" s="24">
        <f t="shared" si="10"/>
        <v>14</v>
      </c>
      <c r="AT23" s="24">
        <f t="shared" si="10"/>
        <v>6</v>
      </c>
      <c r="AU23" s="24">
        <f t="shared" si="10"/>
        <v>9</v>
      </c>
      <c r="AV23" s="24">
        <f t="shared" si="10"/>
        <v>6</v>
      </c>
      <c r="AX23" s="73"/>
    </row>
    <row r="24" spans="1:50" s="74" customFormat="1" ht="13.5">
      <c r="A24" s="25" t="s">
        <v>48</v>
      </c>
      <c r="B24" s="25" t="s">
        <v>134</v>
      </c>
      <c r="C24" s="87" t="s">
        <v>71</v>
      </c>
      <c r="D24" s="25" t="s">
        <v>149</v>
      </c>
      <c r="E24" s="27">
        <f aca="true" t="shared" si="11" ref="E24:E29">SUM(F24,N24)</f>
        <v>100</v>
      </c>
      <c r="F24" s="27">
        <f aca="true" t="shared" si="12" ref="F24:F29">SUM(G24,H24,M24)</f>
        <v>60</v>
      </c>
      <c r="G24" s="27">
        <f aca="true" t="shared" si="13" ref="G24:G29">SUM(O24,S24,W24,AA24,AE24,AI24)</f>
        <v>30</v>
      </c>
      <c r="H24" s="27">
        <f aca="true" t="shared" si="14" ref="H24:H29">SUM(P24,T24,X24,AB24,AF24,AJ24)</f>
        <v>0</v>
      </c>
      <c r="I24" s="51"/>
      <c r="J24" s="51"/>
      <c r="K24" s="51"/>
      <c r="L24" s="51"/>
      <c r="M24" s="27">
        <f aca="true" t="shared" si="15" ref="M24:M29">SUM(Q24,U24,Y24,AC24,AG24,AK24)</f>
        <v>30</v>
      </c>
      <c r="N24" s="27">
        <f aca="true" t="shared" si="16" ref="N24:N29">SUM(R24,V24,Z24,AD24,AH24,AL24)</f>
        <v>40</v>
      </c>
      <c r="O24" s="52">
        <v>15</v>
      </c>
      <c r="P24" s="52"/>
      <c r="Q24" s="52">
        <v>15</v>
      </c>
      <c r="R24" s="52">
        <v>20</v>
      </c>
      <c r="S24" s="52">
        <v>15</v>
      </c>
      <c r="T24" s="52"/>
      <c r="U24" s="52">
        <v>15</v>
      </c>
      <c r="V24" s="52">
        <v>20</v>
      </c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>
        <v>2</v>
      </c>
      <c r="AN24" s="52">
        <v>2</v>
      </c>
      <c r="AO24" s="52"/>
      <c r="AP24" s="52"/>
      <c r="AQ24" s="52"/>
      <c r="AR24" s="52"/>
      <c r="AS24" s="71">
        <v>2</v>
      </c>
      <c r="AT24" s="71">
        <v>2</v>
      </c>
      <c r="AU24" s="71">
        <v>4</v>
      </c>
      <c r="AV24" s="71"/>
      <c r="AX24" s="76"/>
    </row>
    <row r="25" spans="1:50" s="74" customFormat="1" ht="13.5">
      <c r="A25" s="25" t="s">
        <v>50</v>
      </c>
      <c r="B25" s="25" t="s">
        <v>134</v>
      </c>
      <c r="C25" s="87" t="s">
        <v>72</v>
      </c>
      <c r="D25" s="25" t="s">
        <v>152</v>
      </c>
      <c r="E25" s="27">
        <f t="shared" si="11"/>
        <v>50</v>
      </c>
      <c r="F25" s="27">
        <f t="shared" si="12"/>
        <v>35</v>
      </c>
      <c r="G25" s="27">
        <f t="shared" si="13"/>
        <v>0</v>
      </c>
      <c r="H25" s="27">
        <f t="shared" si="14"/>
        <v>30</v>
      </c>
      <c r="I25" s="51"/>
      <c r="J25" s="51">
        <v>30</v>
      </c>
      <c r="K25" s="51"/>
      <c r="L25" s="51"/>
      <c r="M25" s="27">
        <f t="shared" si="15"/>
        <v>5</v>
      </c>
      <c r="N25" s="27">
        <f t="shared" si="16"/>
        <v>15</v>
      </c>
      <c r="O25" s="52"/>
      <c r="P25" s="52"/>
      <c r="Q25" s="52"/>
      <c r="R25" s="52"/>
      <c r="S25" s="52"/>
      <c r="T25" s="52"/>
      <c r="U25" s="52"/>
      <c r="V25" s="52"/>
      <c r="W25" s="52"/>
      <c r="X25" s="52">
        <v>30</v>
      </c>
      <c r="Y25" s="52">
        <v>5</v>
      </c>
      <c r="Z25" s="52">
        <v>15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>
        <v>2</v>
      </c>
      <c r="AP25" s="52"/>
      <c r="AQ25" s="52"/>
      <c r="AR25" s="52"/>
      <c r="AS25" s="71">
        <v>1</v>
      </c>
      <c r="AT25" s="71">
        <v>1</v>
      </c>
      <c r="AU25" s="71">
        <v>2</v>
      </c>
      <c r="AV25" s="71"/>
      <c r="AX25" s="76"/>
    </row>
    <row r="26" spans="1:50" s="74" customFormat="1" ht="13.5">
      <c r="A26" s="25" t="s">
        <v>52</v>
      </c>
      <c r="B26" s="25" t="s">
        <v>139</v>
      </c>
      <c r="C26" s="87" t="s">
        <v>73</v>
      </c>
      <c r="D26" s="25" t="s">
        <v>149</v>
      </c>
      <c r="E26" s="27">
        <f t="shared" si="11"/>
        <v>125</v>
      </c>
      <c r="F26" s="27">
        <f t="shared" si="12"/>
        <v>80</v>
      </c>
      <c r="G26" s="27">
        <f t="shared" si="13"/>
        <v>30</v>
      </c>
      <c r="H26" s="27">
        <f t="shared" si="14"/>
        <v>30</v>
      </c>
      <c r="I26" s="51">
        <v>60</v>
      </c>
      <c r="J26" s="51"/>
      <c r="K26" s="51"/>
      <c r="L26" s="51"/>
      <c r="M26" s="27">
        <f t="shared" si="15"/>
        <v>20</v>
      </c>
      <c r="N26" s="27">
        <f t="shared" si="16"/>
        <v>45</v>
      </c>
      <c r="O26" s="52">
        <v>15</v>
      </c>
      <c r="P26" s="52">
        <v>15</v>
      </c>
      <c r="Q26" s="52">
        <v>15</v>
      </c>
      <c r="R26" s="52">
        <v>30</v>
      </c>
      <c r="S26" s="52">
        <v>15</v>
      </c>
      <c r="T26" s="52">
        <v>15</v>
      </c>
      <c r="U26" s="52">
        <v>5</v>
      </c>
      <c r="V26" s="52">
        <v>15</v>
      </c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>
        <v>3</v>
      </c>
      <c r="AN26" s="52">
        <v>2</v>
      </c>
      <c r="AO26" s="52"/>
      <c r="AP26" s="52"/>
      <c r="AQ26" s="52"/>
      <c r="AR26" s="52"/>
      <c r="AS26" s="71">
        <v>4</v>
      </c>
      <c r="AT26" s="71"/>
      <c r="AU26" s="71"/>
      <c r="AV26" s="71"/>
      <c r="AX26" s="76"/>
    </row>
    <row r="27" spans="1:50" s="74" customFormat="1" ht="13.5">
      <c r="A27" s="25" t="s">
        <v>54</v>
      </c>
      <c r="B27" s="25" t="s">
        <v>139</v>
      </c>
      <c r="C27" s="87" t="s">
        <v>74</v>
      </c>
      <c r="D27" s="25" t="s">
        <v>152</v>
      </c>
      <c r="E27" s="27">
        <f t="shared" si="11"/>
        <v>50</v>
      </c>
      <c r="F27" s="27">
        <f t="shared" si="12"/>
        <v>35</v>
      </c>
      <c r="G27" s="27">
        <f t="shared" si="13"/>
        <v>15</v>
      </c>
      <c r="H27" s="27">
        <f t="shared" si="14"/>
        <v>15</v>
      </c>
      <c r="I27" s="51">
        <v>15</v>
      </c>
      <c r="J27" s="51"/>
      <c r="K27" s="51"/>
      <c r="L27" s="51"/>
      <c r="M27" s="27">
        <f t="shared" si="15"/>
        <v>5</v>
      </c>
      <c r="N27" s="27">
        <f t="shared" si="16"/>
        <v>15</v>
      </c>
      <c r="O27" s="52"/>
      <c r="P27" s="52"/>
      <c r="Q27" s="52"/>
      <c r="R27" s="52"/>
      <c r="S27" s="52"/>
      <c r="T27" s="52"/>
      <c r="U27" s="52"/>
      <c r="V27" s="52"/>
      <c r="W27" s="52">
        <v>15</v>
      </c>
      <c r="X27" s="52">
        <v>15</v>
      </c>
      <c r="Y27" s="52">
        <v>5</v>
      </c>
      <c r="Z27" s="52">
        <v>15</v>
      </c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>
        <v>2</v>
      </c>
      <c r="AP27" s="52"/>
      <c r="AQ27" s="52"/>
      <c r="AR27" s="52"/>
      <c r="AS27" s="71">
        <v>2</v>
      </c>
      <c r="AT27" s="71"/>
      <c r="AU27" s="71"/>
      <c r="AV27" s="71"/>
      <c r="AX27" s="76"/>
    </row>
    <row r="28" spans="1:50" s="74" customFormat="1" ht="13.5">
      <c r="A28" s="25" t="s">
        <v>56</v>
      </c>
      <c r="B28" s="25" t="s">
        <v>134</v>
      </c>
      <c r="C28" s="87" t="s">
        <v>75</v>
      </c>
      <c r="D28" s="25" t="s">
        <v>149</v>
      </c>
      <c r="E28" s="27">
        <f t="shared" si="11"/>
        <v>75</v>
      </c>
      <c r="F28" s="27">
        <f t="shared" si="12"/>
        <v>35</v>
      </c>
      <c r="G28" s="27">
        <f t="shared" si="13"/>
        <v>15</v>
      </c>
      <c r="H28" s="27">
        <f t="shared" si="14"/>
        <v>15</v>
      </c>
      <c r="I28" s="51">
        <v>15</v>
      </c>
      <c r="J28" s="51"/>
      <c r="K28" s="51"/>
      <c r="L28" s="51"/>
      <c r="M28" s="27">
        <f t="shared" si="15"/>
        <v>5</v>
      </c>
      <c r="N28" s="27">
        <f t="shared" si="16"/>
        <v>40</v>
      </c>
      <c r="O28" s="52"/>
      <c r="P28" s="52"/>
      <c r="Q28" s="52"/>
      <c r="R28" s="52"/>
      <c r="S28" s="52">
        <v>15</v>
      </c>
      <c r="T28" s="52">
        <v>15</v>
      </c>
      <c r="U28" s="52">
        <v>5</v>
      </c>
      <c r="V28" s="52">
        <v>40</v>
      </c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>
        <v>3</v>
      </c>
      <c r="AO28" s="52"/>
      <c r="AP28" s="52"/>
      <c r="AQ28" s="52"/>
      <c r="AR28" s="52"/>
      <c r="AS28" s="71">
        <v>2</v>
      </c>
      <c r="AT28" s="71"/>
      <c r="AU28" s="71">
        <v>3</v>
      </c>
      <c r="AV28" s="71"/>
      <c r="AX28" s="76"/>
    </row>
    <row r="29" spans="1:50" s="75" customFormat="1" ht="13.5">
      <c r="A29" s="89" t="s">
        <v>76</v>
      </c>
      <c r="B29" s="89" t="s">
        <v>139</v>
      </c>
      <c r="C29" s="90" t="s">
        <v>77</v>
      </c>
      <c r="D29" s="89" t="s">
        <v>153</v>
      </c>
      <c r="E29" s="91">
        <f t="shared" si="11"/>
        <v>150</v>
      </c>
      <c r="F29" s="91">
        <f t="shared" si="12"/>
        <v>75</v>
      </c>
      <c r="G29" s="91">
        <f t="shared" si="13"/>
        <v>0</v>
      </c>
      <c r="H29" s="91">
        <f t="shared" si="14"/>
        <v>60</v>
      </c>
      <c r="I29" s="107">
        <v>30</v>
      </c>
      <c r="J29" s="107"/>
      <c r="K29" s="107"/>
      <c r="L29" s="107"/>
      <c r="M29" s="91">
        <f t="shared" si="15"/>
        <v>15</v>
      </c>
      <c r="N29" s="91">
        <f t="shared" si="16"/>
        <v>75</v>
      </c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>
        <v>30</v>
      </c>
      <c r="AG29" s="108">
        <v>5</v>
      </c>
      <c r="AH29" s="108">
        <v>15</v>
      </c>
      <c r="AI29" s="108"/>
      <c r="AJ29" s="108">
        <v>30</v>
      </c>
      <c r="AK29" s="108">
        <v>10</v>
      </c>
      <c r="AL29" s="108">
        <v>60</v>
      </c>
      <c r="AM29" s="108"/>
      <c r="AN29" s="108"/>
      <c r="AO29" s="108"/>
      <c r="AP29" s="108"/>
      <c r="AQ29" s="108">
        <v>2</v>
      </c>
      <c r="AR29" s="108">
        <v>4</v>
      </c>
      <c r="AS29" s="115">
        <v>3</v>
      </c>
      <c r="AT29" s="115">
        <v>3</v>
      </c>
      <c r="AU29" s="115"/>
      <c r="AV29" s="115">
        <v>6</v>
      </c>
      <c r="AX29" s="117"/>
    </row>
    <row r="30" spans="1:50" s="2" customFormat="1" ht="13.5">
      <c r="A30" s="21" t="s">
        <v>78</v>
      </c>
      <c r="B30" s="21"/>
      <c r="C30" s="22" t="s">
        <v>154</v>
      </c>
      <c r="D30" s="23"/>
      <c r="E30" s="24">
        <f aca="true" t="shared" si="17" ref="E30:AV30">SUM(E31:E35)</f>
        <v>775</v>
      </c>
      <c r="F30" s="24">
        <f t="shared" si="17"/>
        <v>480</v>
      </c>
      <c r="G30" s="24">
        <f t="shared" si="17"/>
        <v>30</v>
      </c>
      <c r="H30" s="24">
        <f t="shared" si="17"/>
        <v>330</v>
      </c>
      <c r="I30" s="24">
        <f t="shared" si="17"/>
        <v>75</v>
      </c>
      <c r="J30" s="24">
        <f t="shared" si="17"/>
        <v>255</v>
      </c>
      <c r="K30" s="24">
        <f t="shared" si="17"/>
        <v>0</v>
      </c>
      <c r="L30" s="24">
        <f t="shared" si="17"/>
        <v>0</v>
      </c>
      <c r="M30" s="24">
        <f t="shared" si="17"/>
        <v>120</v>
      </c>
      <c r="N30" s="24">
        <f t="shared" si="17"/>
        <v>295</v>
      </c>
      <c r="O30" s="24">
        <f t="shared" si="17"/>
        <v>0</v>
      </c>
      <c r="P30" s="24">
        <f t="shared" si="17"/>
        <v>0</v>
      </c>
      <c r="Q30" s="24">
        <f t="shared" si="17"/>
        <v>0</v>
      </c>
      <c r="R30" s="24">
        <f t="shared" si="17"/>
        <v>0</v>
      </c>
      <c r="S30" s="24">
        <f t="shared" si="17"/>
        <v>0</v>
      </c>
      <c r="T30" s="24">
        <f t="shared" si="17"/>
        <v>0</v>
      </c>
      <c r="U30" s="24">
        <f t="shared" si="17"/>
        <v>0</v>
      </c>
      <c r="V30" s="24">
        <f t="shared" si="17"/>
        <v>0</v>
      </c>
      <c r="W30" s="24">
        <f t="shared" si="17"/>
        <v>30</v>
      </c>
      <c r="X30" s="24">
        <f t="shared" si="17"/>
        <v>30</v>
      </c>
      <c r="Y30" s="24">
        <f t="shared" si="17"/>
        <v>20</v>
      </c>
      <c r="Z30" s="24">
        <f t="shared" si="17"/>
        <v>70</v>
      </c>
      <c r="AA30" s="24">
        <f t="shared" si="17"/>
        <v>0</v>
      </c>
      <c r="AB30" s="24">
        <f t="shared" si="17"/>
        <v>120</v>
      </c>
      <c r="AC30" s="24">
        <f t="shared" si="17"/>
        <v>25</v>
      </c>
      <c r="AD30" s="24">
        <f t="shared" si="17"/>
        <v>30</v>
      </c>
      <c r="AE30" s="24">
        <f t="shared" si="17"/>
        <v>0</v>
      </c>
      <c r="AF30" s="24">
        <f t="shared" si="17"/>
        <v>75</v>
      </c>
      <c r="AG30" s="24">
        <f t="shared" si="17"/>
        <v>25</v>
      </c>
      <c r="AH30" s="24">
        <f t="shared" si="17"/>
        <v>50</v>
      </c>
      <c r="AI30" s="24">
        <f t="shared" si="17"/>
        <v>0</v>
      </c>
      <c r="AJ30" s="24">
        <f t="shared" si="17"/>
        <v>105</v>
      </c>
      <c r="AK30" s="24">
        <f t="shared" si="17"/>
        <v>50</v>
      </c>
      <c r="AL30" s="24">
        <f t="shared" si="17"/>
        <v>145</v>
      </c>
      <c r="AM30" s="24">
        <f t="shared" si="17"/>
        <v>0</v>
      </c>
      <c r="AN30" s="24">
        <f t="shared" si="17"/>
        <v>0</v>
      </c>
      <c r="AO30" s="24">
        <f t="shared" si="17"/>
        <v>6</v>
      </c>
      <c r="AP30" s="24">
        <f t="shared" si="17"/>
        <v>7</v>
      </c>
      <c r="AQ30" s="24">
        <f t="shared" si="17"/>
        <v>6</v>
      </c>
      <c r="AR30" s="24">
        <f t="shared" si="17"/>
        <v>12</v>
      </c>
      <c r="AS30" s="24">
        <f t="shared" si="17"/>
        <v>19</v>
      </c>
      <c r="AT30" s="24">
        <f t="shared" si="17"/>
        <v>31</v>
      </c>
      <c r="AU30" s="24">
        <f t="shared" si="17"/>
        <v>17</v>
      </c>
      <c r="AV30" s="24">
        <f t="shared" si="17"/>
        <v>31</v>
      </c>
      <c r="AX30" s="73"/>
    </row>
    <row r="31" spans="1:50" s="74" customFormat="1" ht="27.75" customHeight="1">
      <c r="A31" s="25" t="s">
        <v>48</v>
      </c>
      <c r="B31" s="25" t="s">
        <v>134</v>
      </c>
      <c r="C31" s="88" t="s">
        <v>80</v>
      </c>
      <c r="D31" s="25" t="s">
        <v>152</v>
      </c>
      <c r="E31" s="27">
        <f aca="true" t="shared" si="18" ref="E31:E35">SUM(F31,N31)</f>
        <v>75</v>
      </c>
      <c r="F31" s="27">
        <f aca="true" t="shared" si="19" ref="F31:F35">SUM(G31,H31,M31)</f>
        <v>40</v>
      </c>
      <c r="G31" s="27">
        <f aca="true" t="shared" si="20" ref="G31:H35">SUM(O31,S31,W31,AA31,AE31,AI31)</f>
        <v>15</v>
      </c>
      <c r="H31" s="27">
        <f t="shared" si="20"/>
        <v>15</v>
      </c>
      <c r="I31" s="51">
        <v>15</v>
      </c>
      <c r="J31" s="51"/>
      <c r="K31" s="51"/>
      <c r="L31" s="51"/>
      <c r="M31" s="27">
        <f aca="true" t="shared" si="21" ref="M31:N35">SUM(Q31,U31,Y31,AC31,AG31,AK31)</f>
        <v>10</v>
      </c>
      <c r="N31" s="27">
        <f t="shared" si="21"/>
        <v>35</v>
      </c>
      <c r="O31" s="52"/>
      <c r="P31" s="52"/>
      <c r="Q31" s="52"/>
      <c r="R31" s="52"/>
      <c r="S31" s="52"/>
      <c r="T31" s="52"/>
      <c r="U31" s="52"/>
      <c r="V31" s="52"/>
      <c r="W31" s="52">
        <v>15</v>
      </c>
      <c r="X31" s="52">
        <v>15</v>
      </c>
      <c r="Y31" s="52">
        <v>10</v>
      </c>
      <c r="Z31" s="52">
        <v>35</v>
      </c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>
        <v>3</v>
      </c>
      <c r="AP31" s="52"/>
      <c r="AQ31" s="52"/>
      <c r="AR31" s="52"/>
      <c r="AS31" s="71">
        <v>2</v>
      </c>
      <c r="AT31" s="71">
        <v>3</v>
      </c>
      <c r="AU31" s="71">
        <v>3</v>
      </c>
      <c r="AV31" s="71">
        <v>3</v>
      </c>
      <c r="AX31" s="76"/>
    </row>
    <row r="32" spans="1:50" s="74" customFormat="1" ht="22.5">
      <c r="A32" s="25" t="s">
        <v>50</v>
      </c>
      <c r="B32" s="25" t="s">
        <v>155</v>
      </c>
      <c r="C32" s="88" t="s">
        <v>81</v>
      </c>
      <c r="D32" s="25" t="s">
        <v>153</v>
      </c>
      <c r="E32" s="27">
        <f t="shared" si="18"/>
        <v>175</v>
      </c>
      <c r="F32" s="27">
        <f t="shared" si="19"/>
        <v>100</v>
      </c>
      <c r="G32" s="27">
        <f t="shared" si="20"/>
        <v>15</v>
      </c>
      <c r="H32" s="27">
        <f t="shared" si="20"/>
        <v>60</v>
      </c>
      <c r="I32" s="51">
        <v>60</v>
      </c>
      <c r="J32" s="51"/>
      <c r="K32" s="51"/>
      <c r="L32" s="51"/>
      <c r="M32" s="27">
        <f t="shared" si="21"/>
        <v>25</v>
      </c>
      <c r="N32" s="27">
        <f t="shared" si="21"/>
        <v>75</v>
      </c>
      <c r="O32" s="52"/>
      <c r="P32" s="52"/>
      <c r="Q32" s="52"/>
      <c r="R32" s="52"/>
      <c r="S32" s="52"/>
      <c r="T32" s="52"/>
      <c r="U32" s="52"/>
      <c r="V32" s="52"/>
      <c r="W32" s="52">
        <v>15</v>
      </c>
      <c r="X32" s="52">
        <v>15</v>
      </c>
      <c r="Y32" s="52">
        <v>10</v>
      </c>
      <c r="Z32" s="52">
        <v>35</v>
      </c>
      <c r="AA32" s="52"/>
      <c r="AB32" s="52">
        <v>30</v>
      </c>
      <c r="AC32" s="52">
        <v>10</v>
      </c>
      <c r="AD32" s="52">
        <v>10</v>
      </c>
      <c r="AE32" s="52"/>
      <c r="AF32" s="52">
        <v>15</v>
      </c>
      <c r="AG32" s="52">
        <v>5</v>
      </c>
      <c r="AH32" s="52">
        <v>30</v>
      </c>
      <c r="AI32" s="52"/>
      <c r="AJ32" s="52"/>
      <c r="AK32" s="52"/>
      <c r="AL32" s="52"/>
      <c r="AM32" s="52"/>
      <c r="AN32" s="52"/>
      <c r="AO32" s="52">
        <v>3</v>
      </c>
      <c r="AP32" s="52">
        <v>2</v>
      </c>
      <c r="AQ32" s="52">
        <v>2</v>
      </c>
      <c r="AR32" s="52"/>
      <c r="AS32" s="71">
        <v>4</v>
      </c>
      <c r="AT32" s="71">
        <v>7</v>
      </c>
      <c r="AU32" s="71"/>
      <c r="AV32" s="71">
        <v>7</v>
      </c>
      <c r="AX32" s="76"/>
    </row>
    <row r="33" spans="1:50" s="74" customFormat="1" ht="27.75" customHeight="1">
      <c r="A33" s="25" t="s">
        <v>52</v>
      </c>
      <c r="B33" s="25" t="s">
        <v>139</v>
      </c>
      <c r="C33" s="88" t="s">
        <v>82</v>
      </c>
      <c r="D33" s="25" t="s">
        <v>156</v>
      </c>
      <c r="E33" s="27">
        <f t="shared" si="18"/>
        <v>175</v>
      </c>
      <c r="F33" s="27">
        <f t="shared" si="19"/>
        <v>130</v>
      </c>
      <c r="G33" s="27">
        <f t="shared" si="20"/>
        <v>0</v>
      </c>
      <c r="H33" s="27">
        <f t="shared" si="20"/>
        <v>105</v>
      </c>
      <c r="I33" s="51"/>
      <c r="J33" s="51">
        <v>105</v>
      </c>
      <c r="K33" s="51"/>
      <c r="L33" s="51"/>
      <c r="M33" s="27">
        <f t="shared" si="21"/>
        <v>25</v>
      </c>
      <c r="N33" s="27">
        <f t="shared" si="21"/>
        <v>45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>
        <v>45</v>
      </c>
      <c r="AC33" s="52"/>
      <c r="AD33" s="52">
        <v>5</v>
      </c>
      <c r="AE33" s="52"/>
      <c r="AF33" s="52">
        <v>15</v>
      </c>
      <c r="AG33" s="52">
        <v>5</v>
      </c>
      <c r="AH33" s="52">
        <v>5</v>
      </c>
      <c r="AI33" s="52"/>
      <c r="AJ33" s="52">
        <v>45</v>
      </c>
      <c r="AK33" s="52">
        <v>20</v>
      </c>
      <c r="AL33" s="52">
        <v>35</v>
      </c>
      <c r="AM33" s="52"/>
      <c r="AN33" s="52"/>
      <c r="AO33" s="52"/>
      <c r="AP33" s="52">
        <v>2</v>
      </c>
      <c r="AQ33" s="52">
        <v>1</v>
      </c>
      <c r="AR33" s="52">
        <v>4</v>
      </c>
      <c r="AS33" s="71">
        <v>5</v>
      </c>
      <c r="AT33" s="71">
        <v>7</v>
      </c>
      <c r="AU33" s="71"/>
      <c r="AV33" s="71">
        <v>7</v>
      </c>
      <c r="AX33" s="76"/>
    </row>
    <row r="34" spans="1:50" s="74" customFormat="1" ht="30" customHeight="1">
      <c r="A34" s="25" t="s">
        <v>54</v>
      </c>
      <c r="B34" s="25" t="s">
        <v>139</v>
      </c>
      <c r="C34" s="88" t="s">
        <v>83</v>
      </c>
      <c r="D34" s="25" t="s">
        <v>157</v>
      </c>
      <c r="E34" s="27">
        <f t="shared" si="18"/>
        <v>150</v>
      </c>
      <c r="F34" s="27">
        <f t="shared" si="19"/>
        <v>85</v>
      </c>
      <c r="G34" s="27">
        <f t="shared" si="20"/>
        <v>0</v>
      </c>
      <c r="H34" s="27">
        <f t="shared" si="20"/>
        <v>60</v>
      </c>
      <c r="I34" s="51"/>
      <c r="J34" s="51">
        <v>60</v>
      </c>
      <c r="K34" s="51"/>
      <c r="L34" s="51"/>
      <c r="M34" s="27">
        <f t="shared" si="21"/>
        <v>25</v>
      </c>
      <c r="N34" s="27">
        <f t="shared" si="21"/>
        <v>65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>
        <v>15</v>
      </c>
      <c r="AC34" s="52">
        <v>5</v>
      </c>
      <c r="AD34" s="52">
        <v>5</v>
      </c>
      <c r="AE34" s="52"/>
      <c r="AF34" s="52">
        <v>15</v>
      </c>
      <c r="AG34" s="52">
        <v>5</v>
      </c>
      <c r="AH34" s="52">
        <v>5</v>
      </c>
      <c r="AI34" s="52"/>
      <c r="AJ34" s="52">
        <v>30</v>
      </c>
      <c r="AK34" s="52">
        <v>15</v>
      </c>
      <c r="AL34" s="52">
        <v>55</v>
      </c>
      <c r="AM34" s="52"/>
      <c r="AN34" s="52"/>
      <c r="AO34" s="52"/>
      <c r="AP34" s="52">
        <v>1</v>
      </c>
      <c r="AQ34" s="52">
        <v>1</v>
      </c>
      <c r="AR34" s="52">
        <v>4</v>
      </c>
      <c r="AS34" s="71">
        <v>3</v>
      </c>
      <c r="AT34" s="71">
        <v>6</v>
      </c>
      <c r="AU34" s="71">
        <v>6</v>
      </c>
      <c r="AV34" s="71">
        <v>6</v>
      </c>
      <c r="AX34" s="76"/>
    </row>
    <row r="35" spans="1:50" s="74" customFormat="1" ht="22.5">
      <c r="A35" s="25" t="s">
        <v>56</v>
      </c>
      <c r="B35" s="25" t="s">
        <v>155</v>
      </c>
      <c r="C35" s="88" t="s">
        <v>84</v>
      </c>
      <c r="D35" s="25" t="s">
        <v>157</v>
      </c>
      <c r="E35" s="27">
        <f t="shared" si="18"/>
        <v>200</v>
      </c>
      <c r="F35" s="27">
        <f t="shared" si="19"/>
        <v>125</v>
      </c>
      <c r="G35" s="27">
        <f t="shared" si="20"/>
        <v>0</v>
      </c>
      <c r="H35" s="27">
        <f t="shared" si="20"/>
        <v>90</v>
      </c>
      <c r="I35" s="51"/>
      <c r="J35" s="51">
        <v>90</v>
      </c>
      <c r="K35" s="51"/>
      <c r="L35" s="51"/>
      <c r="M35" s="27">
        <f t="shared" si="21"/>
        <v>35</v>
      </c>
      <c r="N35" s="27">
        <f t="shared" si="21"/>
        <v>75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>
        <v>30</v>
      </c>
      <c r="AC35" s="52">
        <v>10</v>
      </c>
      <c r="AD35" s="52">
        <v>10</v>
      </c>
      <c r="AE35" s="52"/>
      <c r="AF35" s="52">
        <v>30</v>
      </c>
      <c r="AG35" s="52">
        <v>10</v>
      </c>
      <c r="AH35" s="52">
        <v>10</v>
      </c>
      <c r="AI35" s="52"/>
      <c r="AJ35" s="52">
        <v>30</v>
      </c>
      <c r="AK35" s="52">
        <v>15</v>
      </c>
      <c r="AL35" s="52">
        <v>55</v>
      </c>
      <c r="AM35" s="52"/>
      <c r="AN35" s="52"/>
      <c r="AO35" s="52"/>
      <c r="AP35" s="52">
        <v>2</v>
      </c>
      <c r="AQ35" s="52">
        <v>2</v>
      </c>
      <c r="AR35" s="52">
        <v>4</v>
      </c>
      <c r="AS35" s="71">
        <v>5</v>
      </c>
      <c r="AT35" s="71">
        <v>8</v>
      </c>
      <c r="AU35" s="71">
        <v>8</v>
      </c>
      <c r="AV35" s="71">
        <v>8</v>
      </c>
      <c r="AX35" s="76"/>
    </row>
    <row r="36" spans="1:50" s="2" customFormat="1" ht="13.5">
      <c r="A36" s="33" t="s">
        <v>85</v>
      </c>
      <c r="B36" s="33"/>
      <c r="C36" s="22" t="s">
        <v>158</v>
      </c>
      <c r="D36" s="33"/>
      <c r="E36" s="34">
        <f aca="true" t="shared" si="22" ref="E36:AV36">SUM(E37:E38)</f>
        <v>725</v>
      </c>
      <c r="F36" s="34">
        <f t="shared" si="22"/>
        <v>40</v>
      </c>
      <c r="G36" s="34">
        <f t="shared" si="22"/>
        <v>0</v>
      </c>
      <c r="H36" s="34">
        <f t="shared" si="22"/>
        <v>30</v>
      </c>
      <c r="I36" s="34">
        <f t="shared" si="22"/>
        <v>0</v>
      </c>
      <c r="J36" s="34">
        <f t="shared" si="22"/>
        <v>30</v>
      </c>
      <c r="K36" s="34">
        <f t="shared" si="22"/>
        <v>0</v>
      </c>
      <c r="L36" s="34">
        <f t="shared" si="22"/>
        <v>0</v>
      </c>
      <c r="M36" s="34">
        <f t="shared" si="22"/>
        <v>10</v>
      </c>
      <c r="N36" s="34">
        <f t="shared" si="22"/>
        <v>685</v>
      </c>
      <c r="O36" s="34">
        <f t="shared" si="22"/>
        <v>0</v>
      </c>
      <c r="P36" s="34">
        <f t="shared" si="22"/>
        <v>0</v>
      </c>
      <c r="Q36" s="34">
        <f t="shared" si="22"/>
        <v>0</v>
      </c>
      <c r="R36" s="34">
        <f t="shared" si="22"/>
        <v>75</v>
      </c>
      <c r="S36" s="34">
        <f t="shared" si="22"/>
        <v>0</v>
      </c>
      <c r="T36" s="34">
        <f t="shared" si="22"/>
        <v>30</v>
      </c>
      <c r="U36" s="34">
        <f t="shared" si="22"/>
        <v>10</v>
      </c>
      <c r="V36" s="34">
        <f t="shared" si="22"/>
        <v>130</v>
      </c>
      <c r="W36" s="34">
        <f t="shared" si="22"/>
        <v>0</v>
      </c>
      <c r="X36" s="34">
        <f t="shared" si="22"/>
        <v>0</v>
      </c>
      <c r="Y36" s="34">
        <f t="shared" si="22"/>
        <v>0</v>
      </c>
      <c r="Z36" s="34">
        <f t="shared" si="22"/>
        <v>0</v>
      </c>
      <c r="AA36" s="34">
        <f t="shared" si="22"/>
        <v>0</v>
      </c>
      <c r="AB36" s="34">
        <f t="shared" si="22"/>
        <v>0</v>
      </c>
      <c r="AC36" s="34">
        <f t="shared" si="22"/>
        <v>0</v>
      </c>
      <c r="AD36" s="34">
        <f t="shared" si="22"/>
        <v>120</v>
      </c>
      <c r="AE36" s="34">
        <f t="shared" si="22"/>
        <v>0</v>
      </c>
      <c r="AF36" s="34">
        <f t="shared" si="22"/>
        <v>0</v>
      </c>
      <c r="AG36" s="34">
        <f t="shared" si="22"/>
        <v>0</v>
      </c>
      <c r="AH36" s="34">
        <f t="shared" si="22"/>
        <v>240</v>
      </c>
      <c r="AI36" s="34">
        <f t="shared" si="22"/>
        <v>0</v>
      </c>
      <c r="AJ36" s="34">
        <f t="shared" si="22"/>
        <v>0</v>
      </c>
      <c r="AK36" s="34">
        <f t="shared" si="22"/>
        <v>0</v>
      </c>
      <c r="AL36" s="34">
        <f t="shared" si="22"/>
        <v>120</v>
      </c>
      <c r="AM36" s="34">
        <f t="shared" si="22"/>
        <v>0</v>
      </c>
      <c r="AN36" s="34">
        <f t="shared" si="22"/>
        <v>5</v>
      </c>
      <c r="AO36" s="34">
        <f t="shared" si="22"/>
        <v>4</v>
      </c>
      <c r="AP36" s="34">
        <f t="shared" si="22"/>
        <v>4</v>
      </c>
      <c r="AQ36" s="34">
        <f t="shared" si="22"/>
        <v>8</v>
      </c>
      <c r="AR36" s="34">
        <f t="shared" si="22"/>
        <v>4</v>
      </c>
      <c r="AS36" s="34">
        <f t="shared" si="22"/>
        <v>2</v>
      </c>
      <c r="AT36" s="34">
        <f t="shared" si="22"/>
        <v>25</v>
      </c>
      <c r="AU36" s="34">
        <f t="shared" si="22"/>
        <v>0</v>
      </c>
      <c r="AV36" s="34">
        <f t="shared" si="22"/>
        <v>0</v>
      </c>
      <c r="AX36" s="73"/>
    </row>
    <row r="37" spans="1:50" s="74" customFormat="1" ht="13.5">
      <c r="A37" s="25" t="s">
        <v>148</v>
      </c>
      <c r="B37" s="25" t="s">
        <v>134</v>
      </c>
      <c r="C37" s="87" t="s">
        <v>87</v>
      </c>
      <c r="D37" s="25" t="s">
        <v>149</v>
      </c>
      <c r="E37" s="27">
        <f>SUM(F37,N37)</f>
        <v>50</v>
      </c>
      <c r="F37" s="27">
        <f>SUM(G37,H37,M37)</f>
        <v>40</v>
      </c>
      <c r="G37" s="27">
        <f>SUM(O37,S37,W37,AA37,AE37,AI37)</f>
        <v>0</v>
      </c>
      <c r="H37" s="27">
        <f>SUM(P37,T37,X37,AB37,AF37,AJ37)</f>
        <v>30</v>
      </c>
      <c r="I37" s="51"/>
      <c r="J37" s="51">
        <v>30</v>
      </c>
      <c r="K37" s="51"/>
      <c r="L37" s="51"/>
      <c r="M37" s="27">
        <f>SUM(Q37,U37,Y37,AC37,AG37,AK37)</f>
        <v>10</v>
      </c>
      <c r="N37" s="27">
        <f>SUM(R37,V37,Z37,AD37,AH37,AL37)</f>
        <v>10</v>
      </c>
      <c r="O37" s="52"/>
      <c r="P37" s="52"/>
      <c r="Q37" s="52"/>
      <c r="R37" s="52"/>
      <c r="S37" s="52"/>
      <c r="T37" s="52">
        <v>30</v>
      </c>
      <c r="U37" s="52">
        <v>10</v>
      </c>
      <c r="V37" s="52">
        <v>10</v>
      </c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>
        <v>2</v>
      </c>
      <c r="AO37" s="52"/>
      <c r="AP37" s="52"/>
      <c r="AQ37" s="52"/>
      <c r="AR37" s="52"/>
      <c r="AS37" s="71">
        <v>2</v>
      </c>
      <c r="AT37" s="71">
        <v>2</v>
      </c>
      <c r="AU37" s="71"/>
      <c r="AV37" s="71"/>
      <c r="AX37" s="76"/>
    </row>
    <row r="38" spans="1:50" s="74" customFormat="1" ht="13.5">
      <c r="A38" s="92"/>
      <c r="B38" s="92"/>
      <c r="C38" s="93" t="s">
        <v>88</v>
      </c>
      <c r="D38" s="94" t="s">
        <v>159</v>
      </c>
      <c r="E38" s="27">
        <f>SUM(F38,N38)</f>
        <v>675</v>
      </c>
      <c r="F38" s="27">
        <f>SUM(G38,H38,M38)</f>
        <v>0</v>
      </c>
      <c r="G38" s="27">
        <f>SUM(O38,S38,W38,AA38,AE38,AI38)</f>
        <v>0</v>
      </c>
      <c r="H38" s="27">
        <f>SUM(P38,T38,X38,AB38,AF38,AJ38)</f>
        <v>0</v>
      </c>
      <c r="I38" s="51"/>
      <c r="J38" s="51"/>
      <c r="K38" s="51"/>
      <c r="L38" s="51"/>
      <c r="M38" s="27">
        <f>SUM(Q38,U38,Y38,AC38,AG38,AK38)</f>
        <v>0</v>
      </c>
      <c r="N38" s="27">
        <f>SUM(R38,V38,Z38,AD38,AH38,AL38)</f>
        <v>675</v>
      </c>
      <c r="O38" s="52"/>
      <c r="P38" s="52"/>
      <c r="Q38" s="52"/>
      <c r="R38" s="52">
        <v>75</v>
      </c>
      <c r="S38" s="52"/>
      <c r="T38" s="52"/>
      <c r="U38" s="52"/>
      <c r="V38" s="52">
        <v>120</v>
      </c>
      <c r="W38" s="52"/>
      <c r="X38" s="52"/>
      <c r="Y38" s="52"/>
      <c r="Z38" s="52"/>
      <c r="AA38" s="52"/>
      <c r="AB38" s="52"/>
      <c r="AC38" s="52"/>
      <c r="AD38" s="52">
        <v>120</v>
      </c>
      <c r="AE38" s="52"/>
      <c r="AF38" s="52"/>
      <c r="AG38" s="52"/>
      <c r="AH38" s="52">
        <v>240</v>
      </c>
      <c r="AI38" s="52"/>
      <c r="AJ38" s="52"/>
      <c r="AK38" s="52"/>
      <c r="AL38" s="52">
        <v>120</v>
      </c>
      <c r="AM38" s="52"/>
      <c r="AN38" s="52">
        <v>3</v>
      </c>
      <c r="AO38" s="52">
        <v>4</v>
      </c>
      <c r="AP38" s="52">
        <v>4</v>
      </c>
      <c r="AQ38" s="52">
        <v>8</v>
      </c>
      <c r="AR38" s="52">
        <v>4</v>
      </c>
      <c r="AS38" s="52"/>
      <c r="AT38" s="52">
        <v>23</v>
      </c>
      <c r="AU38" s="52"/>
      <c r="AV38" s="52"/>
      <c r="AX38" s="76"/>
    </row>
    <row r="39" spans="1:50" s="74" customFormat="1" ht="13.5">
      <c r="A39" s="95" t="s">
        <v>160</v>
      </c>
      <c r="B39" s="96"/>
      <c r="C39" s="96"/>
      <c r="D39" s="97"/>
      <c r="E39" s="98">
        <f>SUM(E30,E23,E13,E7,E36)</f>
        <v>4690</v>
      </c>
      <c r="F39" s="39">
        <f>SUM(F30,F23,F13,F7)</f>
        <v>2340</v>
      </c>
      <c r="G39" s="39">
        <f>SUM(G30,G23,G13,G7)</f>
        <v>170</v>
      </c>
      <c r="H39" s="39">
        <f>SUM(H30,H23,H13,H7,H36)</f>
        <v>1675</v>
      </c>
      <c r="I39" s="39">
        <f aca="true" t="shared" si="23" ref="I39:N39">SUM(I30,I23,I13,I7)</f>
        <v>210</v>
      </c>
      <c r="J39" s="39">
        <f t="shared" si="23"/>
        <v>1435</v>
      </c>
      <c r="K39" s="39">
        <f t="shared" si="23"/>
        <v>0</v>
      </c>
      <c r="L39" s="39">
        <f t="shared" si="23"/>
        <v>0</v>
      </c>
      <c r="M39" s="39">
        <f t="shared" si="23"/>
        <v>525</v>
      </c>
      <c r="N39" s="39">
        <f t="shared" si="23"/>
        <v>1625</v>
      </c>
      <c r="O39" s="53">
        <f aca="true" t="shared" si="24" ref="O39:AL39">SUM(O7,O13,O23,O30)</f>
        <v>65</v>
      </c>
      <c r="P39" s="53">
        <f t="shared" si="24"/>
        <v>280</v>
      </c>
      <c r="Q39" s="53">
        <f t="shared" si="24"/>
        <v>105</v>
      </c>
      <c r="R39" s="53">
        <f t="shared" si="24"/>
        <v>360</v>
      </c>
      <c r="S39" s="53">
        <f t="shared" si="24"/>
        <v>60</v>
      </c>
      <c r="T39" s="53">
        <f t="shared" si="24"/>
        <v>270</v>
      </c>
      <c r="U39" s="53">
        <f t="shared" si="24"/>
        <v>90</v>
      </c>
      <c r="V39" s="53">
        <f t="shared" si="24"/>
        <v>235</v>
      </c>
      <c r="W39" s="53">
        <f t="shared" si="24"/>
        <v>45</v>
      </c>
      <c r="X39" s="53">
        <f t="shared" si="24"/>
        <v>255</v>
      </c>
      <c r="Y39" s="53">
        <f t="shared" si="24"/>
        <v>80</v>
      </c>
      <c r="Z39" s="53">
        <f t="shared" si="24"/>
        <v>270</v>
      </c>
      <c r="AA39" s="53">
        <f t="shared" si="24"/>
        <v>0</v>
      </c>
      <c r="AB39" s="53">
        <f t="shared" si="24"/>
        <v>300</v>
      </c>
      <c r="AC39" s="53">
        <f t="shared" si="24"/>
        <v>90</v>
      </c>
      <c r="AD39" s="53">
        <f t="shared" si="24"/>
        <v>260</v>
      </c>
      <c r="AE39" s="53">
        <f t="shared" si="24"/>
        <v>0</v>
      </c>
      <c r="AF39" s="53">
        <f t="shared" si="24"/>
        <v>255</v>
      </c>
      <c r="AG39" s="53">
        <f t="shared" si="24"/>
        <v>80</v>
      </c>
      <c r="AH39" s="53">
        <f t="shared" si="24"/>
        <v>215</v>
      </c>
      <c r="AI39" s="53">
        <f t="shared" si="24"/>
        <v>0</v>
      </c>
      <c r="AJ39" s="53">
        <f t="shared" si="24"/>
        <v>285</v>
      </c>
      <c r="AK39" s="53">
        <f t="shared" si="24"/>
        <v>80</v>
      </c>
      <c r="AL39" s="53">
        <f t="shared" si="24"/>
        <v>285</v>
      </c>
      <c r="AM39" s="53">
        <f>SUM(AM7,AM13,AM23,AM30,AM36)</f>
        <v>30</v>
      </c>
      <c r="AN39" s="53">
        <f>SUM(AN7,AN13,AN23,AN30,D36,AN36)</f>
        <v>30</v>
      </c>
      <c r="AO39" s="53">
        <f>SUM(AO7,AO13,AO23,AO30,AO36)</f>
        <v>30</v>
      </c>
      <c r="AP39" s="53">
        <f>SUM(AP7,AP13,AP23,AP30,AP36)</f>
        <v>30</v>
      </c>
      <c r="AQ39" s="53">
        <f>SUM(AQ7,AQ13,AQ23,AQ30,AQ36)</f>
        <v>30</v>
      </c>
      <c r="AR39" s="53">
        <f>SUM(AR7,AR13,AR23,AR30,AR36)</f>
        <v>30</v>
      </c>
      <c r="AS39" s="39">
        <f>SUM(AS7,AS13,AS23,AS30)</f>
        <v>95</v>
      </c>
      <c r="AT39" s="39">
        <v>155</v>
      </c>
      <c r="AU39" s="39">
        <f>SUM(AU7,AU13,AU23,AU30)</f>
        <v>33</v>
      </c>
      <c r="AV39" s="39">
        <v>86</v>
      </c>
      <c r="AX39" s="76"/>
    </row>
    <row r="40" spans="1:50" s="74" customFormat="1" ht="13.5">
      <c r="A40" s="99"/>
      <c r="B40" s="100"/>
      <c r="C40" s="100"/>
      <c r="D40" s="101"/>
      <c r="E40" s="102"/>
      <c r="F40" s="43"/>
      <c r="G40" s="43"/>
      <c r="H40" s="43"/>
      <c r="I40" s="43"/>
      <c r="J40" s="43"/>
      <c r="K40" s="43"/>
      <c r="L40" s="43"/>
      <c r="M40" s="43"/>
      <c r="N40" s="43"/>
      <c r="O40" s="54">
        <f>SUM(O39:R39)</f>
        <v>810</v>
      </c>
      <c r="P40" s="55"/>
      <c r="Q40" s="55"/>
      <c r="R40" s="56"/>
      <c r="S40" s="54">
        <f>SUM(S39:V39)</f>
        <v>655</v>
      </c>
      <c r="T40" s="55"/>
      <c r="U40" s="55"/>
      <c r="V40" s="56"/>
      <c r="W40" s="54">
        <f>SUM(W39:Z39)</f>
        <v>650</v>
      </c>
      <c r="X40" s="55"/>
      <c r="Y40" s="55"/>
      <c r="Z40" s="56"/>
      <c r="AA40" s="54">
        <f>SUM(AA39:AD39)</f>
        <v>650</v>
      </c>
      <c r="AB40" s="55"/>
      <c r="AC40" s="55"/>
      <c r="AD40" s="56"/>
      <c r="AE40" s="54">
        <f>SUM(AE39:AH39)</f>
        <v>550</v>
      </c>
      <c r="AF40" s="55"/>
      <c r="AG40" s="55"/>
      <c r="AH40" s="56"/>
      <c r="AI40" s="54">
        <f>SUM(AI39:AL39)</f>
        <v>650</v>
      </c>
      <c r="AJ40" s="55"/>
      <c r="AK40" s="55"/>
      <c r="AL40" s="56"/>
      <c r="AM40" s="63">
        <f>SUM(AM39:AR39)</f>
        <v>180</v>
      </c>
      <c r="AN40" s="64"/>
      <c r="AO40" s="64"/>
      <c r="AP40" s="64"/>
      <c r="AQ40" s="64"/>
      <c r="AR40" s="72"/>
      <c r="AS40" s="43"/>
      <c r="AT40" s="43"/>
      <c r="AU40" s="43"/>
      <c r="AV40" s="43"/>
      <c r="AX40" s="76"/>
    </row>
    <row r="41" spans="3:50" s="74" customFormat="1" ht="13.5">
      <c r="C41" s="103"/>
      <c r="AP41" s="116"/>
      <c r="AX41" s="76"/>
    </row>
    <row r="42" spans="3:42" ht="13.5">
      <c r="C42" s="44" t="s">
        <v>161</v>
      </c>
      <c r="H42" s="104"/>
      <c r="AP42" s="104"/>
    </row>
    <row r="43" spans="3:44" ht="21">
      <c r="C43" s="45" t="s">
        <v>90</v>
      </c>
      <c r="H43" s="104"/>
      <c r="X43" s="104"/>
      <c r="AO43" s="104"/>
      <c r="AP43" s="104"/>
      <c r="AQ43" s="104"/>
      <c r="AR43" s="104"/>
    </row>
    <row r="44" ht="13.5">
      <c r="X44" s="104"/>
    </row>
  </sheetData>
  <sheetProtection/>
  <mergeCells count="63">
    <mergeCell ref="A1:AL1"/>
    <mergeCell ref="AM1:AV1"/>
    <mergeCell ref="A2:C2"/>
    <mergeCell ref="E3:N3"/>
    <mergeCell ref="O3:AL3"/>
    <mergeCell ref="AM3:AV3"/>
    <mergeCell ref="O4:V4"/>
    <mergeCell ref="W4:AD4"/>
    <mergeCell ref="AE4:AL4"/>
    <mergeCell ref="AM4:AR4"/>
    <mergeCell ref="AS4:AV4"/>
    <mergeCell ref="O5:R5"/>
    <mergeCell ref="S5:V5"/>
    <mergeCell ref="W5:Z5"/>
    <mergeCell ref="AA5:AD5"/>
    <mergeCell ref="AE5:AH5"/>
    <mergeCell ref="AI5:AL5"/>
    <mergeCell ref="O40:R40"/>
    <mergeCell ref="S40:V40"/>
    <mergeCell ref="W40:Z40"/>
    <mergeCell ref="AA40:AD40"/>
    <mergeCell ref="AE40:AH40"/>
    <mergeCell ref="AI40:AL40"/>
    <mergeCell ref="AM40:AR40"/>
    <mergeCell ref="A3:A6"/>
    <mergeCell ref="B3:B6"/>
    <mergeCell ref="C3:C6"/>
    <mergeCell ref="D3:D6"/>
    <mergeCell ref="E4:E6"/>
    <mergeCell ref="E39:E40"/>
    <mergeCell ref="F4:F6"/>
    <mergeCell ref="F39:F40"/>
    <mergeCell ref="G4:G6"/>
    <mergeCell ref="G39:G40"/>
    <mergeCell ref="H4:H6"/>
    <mergeCell ref="H39:H40"/>
    <mergeCell ref="I4:I6"/>
    <mergeCell ref="I39:I40"/>
    <mergeCell ref="J4:J6"/>
    <mergeCell ref="J39:J40"/>
    <mergeCell ref="K4:K6"/>
    <mergeCell ref="K39:K40"/>
    <mergeCell ref="L4:L6"/>
    <mergeCell ref="L39:L40"/>
    <mergeCell ref="M4:M6"/>
    <mergeCell ref="M39:M40"/>
    <mergeCell ref="N4:N6"/>
    <mergeCell ref="N39:N40"/>
    <mergeCell ref="AM5:AM6"/>
    <mergeCell ref="AN5:AN6"/>
    <mergeCell ref="AO5:AO6"/>
    <mergeCell ref="AP5:AP6"/>
    <mergeCell ref="AQ5:AQ6"/>
    <mergeCell ref="AR5:AR6"/>
    <mergeCell ref="AS5:AS6"/>
    <mergeCell ref="AS39:AS40"/>
    <mergeCell ref="AT5:AT6"/>
    <mergeCell ref="AT39:AT40"/>
    <mergeCell ref="AU5:AU6"/>
    <mergeCell ref="AU39:AU40"/>
    <mergeCell ref="AV5:AV6"/>
    <mergeCell ref="AV39:AV40"/>
    <mergeCell ref="A39:C40"/>
  </mergeCells>
  <printOptions/>
  <pageMargins left="0.15748031496062992" right="0.15748031496062992" top="0.3937007874015748" bottom="0.3937007874015748" header="0.5118110236220472" footer="0.5118110236220472"/>
  <pageSetup fitToHeight="1" fitToWidth="1" orientation="landscape" paperSize="8" scale="50"/>
  <headerFooter alignWithMargins="0"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"/>
  <sheetViews>
    <sheetView tabSelected="1" zoomScaleSheetLayoutView="100" workbookViewId="0" topLeftCell="U17">
      <selection activeCell="AU41" sqref="AU41"/>
    </sheetView>
  </sheetViews>
  <sheetFormatPr defaultColWidth="11.19921875" defaultRowHeight="15"/>
  <cols>
    <col min="1" max="1" width="4.796875" style="3" customWidth="1"/>
    <col min="2" max="2" width="8.296875" style="3" customWidth="1"/>
    <col min="3" max="3" width="47.69921875" style="3" customWidth="1"/>
    <col min="4" max="4" width="13.19921875" style="3" customWidth="1"/>
    <col min="5" max="12" width="6.5" style="3" customWidth="1"/>
    <col min="13" max="13" width="8.59765625" style="3" customWidth="1"/>
    <col min="14" max="14" width="8.296875" style="3" customWidth="1"/>
    <col min="15" max="44" width="3.69921875" style="3" customWidth="1"/>
    <col min="45" max="48" width="6.69921875" style="3" customWidth="1"/>
    <col min="49" max="52" width="8.59765625" style="3" customWidth="1"/>
    <col min="53" max="16384" width="11.19921875" style="3" customWidth="1"/>
  </cols>
  <sheetData>
    <row r="1" spans="1:48" ht="15" customHeight="1">
      <c r="A1" s="4" t="s">
        <v>162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7"/>
      <c r="AM1" s="58"/>
      <c r="AN1" s="59"/>
      <c r="AO1" s="59"/>
      <c r="AP1" s="59"/>
      <c r="AQ1" s="59"/>
      <c r="AR1" s="59"/>
      <c r="AS1" s="59"/>
      <c r="AT1" s="59"/>
      <c r="AU1" s="59"/>
      <c r="AV1" s="65"/>
    </row>
    <row r="2" spans="1:48" ht="13.5">
      <c r="A2" s="6" t="s">
        <v>1</v>
      </c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66"/>
      <c r="AT2" s="66"/>
      <c r="AU2" s="66"/>
      <c r="AV2" s="67"/>
    </row>
    <row r="3" spans="1:48" ht="12" customHeight="1">
      <c r="A3" s="10" t="s">
        <v>92</v>
      </c>
      <c r="B3" s="11" t="s">
        <v>93</v>
      </c>
      <c r="C3" s="10" t="s">
        <v>2</v>
      </c>
      <c r="D3" s="12" t="s">
        <v>94</v>
      </c>
      <c r="E3" s="13" t="s">
        <v>95</v>
      </c>
      <c r="F3" s="14"/>
      <c r="G3" s="14"/>
      <c r="H3" s="14"/>
      <c r="I3" s="14"/>
      <c r="J3" s="14"/>
      <c r="K3" s="14"/>
      <c r="L3" s="14"/>
      <c r="M3" s="14"/>
      <c r="N3" s="47"/>
      <c r="O3" s="13" t="s">
        <v>96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47"/>
      <c r="AM3" s="13" t="s">
        <v>97</v>
      </c>
      <c r="AN3" s="14"/>
      <c r="AO3" s="14"/>
      <c r="AP3" s="14"/>
      <c r="AQ3" s="14"/>
      <c r="AR3" s="14"/>
      <c r="AS3" s="14"/>
      <c r="AT3" s="14"/>
      <c r="AU3" s="14"/>
      <c r="AV3" s="47"/>
    </row>
    <row r="4" spans="1:48" ht="11.25">
      <c r="A4" s="15"/>
      <c r="B4" s="16"/>
      <c r="C4" s="15"/>
      <c r="D4" s="16"/>
      <c r="E4" s="12" t="s">
        <v>98</v>
      </c>
      <c r="F4" s="12" t="s">
        <v>99</v>
      </c>
      <c r="G4" s="12" t="s">
        <v>100</v>
      </c>
      <c r="H4" s="12" t="s">
        <v>101</v>
      </c>
      <c r="I4" s="12" t="s">
        <v>102</v>
      </c>
      <c r="J4" s="12" t="s">
        <v>103</v>
      </c>
      <c r="K4" s="12" t="s">
        <v>104</v>
      </c>
      <c r="L4" s="12" t="s">
        <v>105</v>
      </c>
      <c r="M4" s="48" t="s">
        <v>106</v>
      </c>
      <c r="N4" s="48" t="s">
        <v>107</v>
      </c>
      <c r="O4" s="13" t="s">
        <v>108</v>
      </c>
      <c r="P4" s="14"/>
      <c r="Q4" s="14"/>
      <c r="R4" s="14"/>
      <c r="S4" s="14"/>
      <c r="T4" s="14"/>
      <c r="U4" s="14"/>
      <c r="V4" s="47"/>
      <c r="W4" s="13" t="s">
        <v>109</v>
      </c>
      <c r="X4" s="14"/>
      <c r="Y4" s="14"/>
      <c r="Z4" s="14"/>
      <c r="AA4" s="14"/>
      <c r="AB4" s="14"/>
      <c r="AC4" s="14"/>
      <c r="AD4" s="47"/>
      <c r="AE4" s="13" t="s">
        <v>110</v>
      </c>
      <c r="AF4" s="14"/>
      <c r="AG4" s="14"/>
      <c r="AH4" s="14"/>
      <c r="AI4" s="14"/>
      <c r="AJ4" s="14"/>
      <c r="AK4" s="14"/>
      <c r="AL4" s="47"/>
      <c r="AM4" s="13" t="s">
        <v>111</v>
      </c>
      <c r="AN4" s="14"/>
      <c r="AO4" s="14"/>
      <c r="AP4" s="14"/>
      <c r="AQ4" s="14"/>
      <c r="AR4" s="47"/>
      <c r="AS4" s="13" t="s">
        <v>112</v>
      </c>
      <c r="AT4" s="14"/>
      <c r="AU4" s="14"/>
      <c r="AV4" s="47"/>
    </row>
    <row r="5" spans="1:48" ht="55.5" customHeight="1">
      <c r="A5" s="15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49"/>
      <c r="N5" s="49"/>
      <c r="O5" s="13" t="s">
        <v>113</v>
      </c>
      <c r="P5" s="14"/>
      <c r="Q5" s="14"/>
      <c r="R5" s="47"/>
      <c r="S5" s="13" t="s">
        <v>114</v>
      </c>
      <c r="T5" s="14"/>
      <c r="U5" s="14"/>
      <c r="V5" s="47"/>
      <c r="W5" s="13" t="s">
        <v>115</v>
      </c>
      <c r="X5" s="14"/>
      <c r="Y5" s="14"/>
      <c r="Z5" s="47"/>
      <c r="AA5" s="13" t="s">
        <v>116</v>
      </c>
      <c r="AB5" s="14"/>
      <c r="AC5" s="14"/>
      <c r="AD5" s="47"/>
      <c r="AE5" s="13" t="s">
        <v>117</v>
      </c>
      <c r="AF5" s="14"/>
      <c r="AG5" s="14"/>
      <c r="AH5" s="47"/>
      <c r="AI5" s="13" t="s">
        <v>118</v>
      </c>
      <c r="AJ5" s="60"/>
      <c r="AK5" s="60"/>
      <c r="AL5" s="61"/>
      <c r="AM5" s="10" t="s">
        <v>119</v>
      </c>
      <c r="AN5" s="10" t="s">
        <v>120</v>
      </c>
      <c r="AO5" s="10" t="s">
        <v>121</v>
      </c>
      <c r="AP5" s="10" t="s">
        <v>122</v>
      </c>
      <c r="AQ5" s="10" t="s">
        <v>123</v>
      </c>
      <c r="AR5" s="10" t="s">
        <v>124</v>
      </c>
      <c r="AS5" s="68" t="s">
        <v>125</v>
      </c>
      <c r="AT5" s="69" t="s">
        <v>126</v>
      </c>
      <c r="AU5" s="69" t="s">
        <v>127</v>
      </c>
      <c r="AV5" s="68" t="s">
        <v>128</v>
      </c>
    </row>
    <row r="6" spans="1:48" ht="11.25">
      <c r="A6" s="18"/>
      <c r="B6" s="19"/>
      <c r="C6" s="20"/>
      <c r="D6" s="19"/>
      <c r="E6" s="19"/>
      <c r="F6" s="19"/>
      <c r="G6" s="19"/>
      <c r="H6" s="19"/>
      <c r="I6" s="19"/>
      <c r="J6" s="19"/>
      <c r="K6" s="19"/>
      <c r="L6" s="19"/>
      <c r="M6" s="50"/>
      <c r="N6" s="50"/>
      <c r="O6" s="21" t="s">
        <v>129</v>
      </c>
      <c r="P6" s="21" t="s">
        <v>130</v>
      </c>
      <c r="Q6" s="21" t="s">
        <v>131</v>
      </c>
      <c r="R6" s="21" t="s">
        <v>132</v>
      </c>
      <c r="S6" s="21" t="s">
        <v>129</v>
      </c>
      <c r="T6" s="21" t="s">
        <v>130</v>
      </c>
      <c r="U6" s="21" t="s">
        <v>131</v>
      </c>
      <c r="V6" s="21" t="s">
        <v>132</v>
      </c>
      <c r="W6" s="21" t="s">
        <v>129</v>
      </c>
      <c r="X6" s="21" t="s">
        <v>130</v>
      </c>
      <c r="Y6" s="21" t="s">
        <v>131</v>
      </c>
      <c r="Z6" s="21" t="s">
        <v>132</v>
      </c>
      <c r="AA6" s="21" t="s">
        <v>129</v>
      </c>
      <c r="AB6" s="21" t="s">
        <v>130</v>
      </c>
      <c r="AC6" s="21" t="s">
        <v>131</v>
      </c>
      <c r="AD6" s="21" t="s">
        <v>132</v>
      </c>
      <c r="AE6" s="21" t="s">
        <v>129</v>
      </c>
      <c r="AF6" s="21" t="s">
        <v>130</v>
      </c>
      <c r="AG6" s="21" t="s">
        <v>131</v>
      </c>
      <c r="AH6" s="21" t="s">
        <v>132</v>
      </c>
      <c r="AI6" s="21" t="s">
        <v>129</v>
      </c>
      <c r="AJ6" s="21" t="s">
        <v>130</v>
      </c>
      <c r="AK6" s="21" t="s">
        <v>131</v>
      </c>
      <c r="AL6" s="21" t="s">
        <v>132</v>
      </c>
      <c r="AM6" s="62"/>
      <c r="AN6" s="62"/>
      <c r="AO6" s="62"/>
      <c r="AP6" s="62"/>
      <c r="AQ6" s="62"/>
      <c r="AR6" s="62"/>
      <c r="AS6" s="19"/>
      <c r="AT6" s="70"/>
      <c r="AU6" s="70"/>
      <c r="AV6" s="19"/>
    </row>
    <row r="7" spans="1:48" ht="11.25">
      <c r="A7" s="21" t="s">
        <v>133</v>
      </c>
      <c r="B7" s="21"/>
      <c r="C7" s="22" t="s">
        <v>43</v>
      </c>
      <c r="D7" s="23"/>
      <c r="E7" s="24">
        <f>SUM(E8:E11)</f>
        <v>176</v>
      </c>
      <c r="F7" s="24">
        <f aca="true" t="shared" si="0" ref="E7:AV7">SUM(F8:F11)</f>
        <v>72</v>
      </c>
      <c r="G7" s="24">
        <f t="shared" si="0"/>
        <v>13</v>
      </c>
      <c r="H7" s="24">
        <f t="shared" si="0"/>
        <v>39</v>
      </c>
      <c r="I7" s="24">
        <f t="shared" si="0"/>
        <v>0</v>
      </c>
      <c r="J7" s="24">
        <f t="shared" si="0"/>
        <v>39</v>
      </c>
      <c r="K7" s="24">
        <f t="shared" si="0"/>
        <v>0</v>
      </c>
      <c r="L7" s="24">
        <f t="shared" si="0"/>
        <v>0</v>
      </c>
      <c r="M7" s="24">
        <f t="shared" si="0"/>
        <v>20</v>
      </c>
      <c r="N7" s="24">
        <f t="shared" si="0"/>
        <v>104</v>
      </c>
      <c r="O7" s="24">
        <f t="shared" si="0"/>
        <v>13</v>
      </c>
      <c r="P7" s="24">
        <f t="shared" si="0"/>
        <v>23</v>
      </c>
      <c r="Q7" s="24">
        <f t="shared" si="0"/>
        <v>10</v>
      </c>
      <c r="R7" s="24">
        <f t="shared" si="0"/>
        <v>52</v>
      </c>
      <c r="S7" s="24">
        <f t="shared" si="0"/>
        <v>0</v>
      </c>
      <c r="T7" s="24">
        <f t="shared" si="0"/>
        <v>16</v>
      </c>
      <c r="U7" s="24">
        <f t="shared" si="0"/>
        <v>10</v>
      </c>
      <c r="V7" s="24">
        <f t="shared" si="0"/>
        <v>52</v>
      </c>
      <c r="W7" s="24">
        <f t="shared" si="0"/>
        <v>0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0</v>
      </c>
      <c r="AB7" s="24">
        <f t="shared" si="0"/>
        <v>0</v>
      </c>
      <c r="AC7" s="24">
        <f t="shared" si="0"/>
        <v>0</v>
      </c>
      <c r="AD7" s="24">
        <f t="shared" si="0"/>
        <v>0</v>
      </c>
      <c r="AE7" s="24">
        <f t="shared" si="0"/>
        <v>0</v>
      </c>
      <c r="AF7" s="24">
        <f t="shared" si="0"/>
        <v>0</v>
      </c>
      <c r="AG7" s="24">
        <f t="shared" si="0"/>
        <v>0</v>
      </c>
      <c r="AH7" s="24">
        <f t="shared" si="0"/>
        <v>0</v>
      </c>
      <c r="AI7" s="24">
        <f t="shared" si="0"/>
        <v>0</v>
      </c>
      <c r="AJ7" s="24">
        <f t="shared" si="0"/>
        <v>0</v>
      </c>
      <c r="AK7" s="24">
        <f t="shared" si="0"/>
        <v>0</v>
      </c>
      <c r="AL7" s="24">
        <f t="shared" si="0"/>
        <v>0</v>
      </c>
      <c r="AM7" s="24">
        <f t="shared" si="0"/>
        <v>3</v>
      </c>
      <c r="AN7" s="24">
        <f t="shared" si="0"/>
        <v>3</v>
      </c>
      <c r="AO7" s="24">
        <f t="shared" si="0"/>
        <v>0</v>
      </c>
      <c r="AP7" s="24">
        <f t="shared" si="0"/>
        <v>0</v>
      </c>
      <c r="AQ7" s="24">
        <f t="shared" si="0"/>
        <v>0</v>
      </c>
      <c r="AR7" s="24">
        <f t="shared" si="0"/>
        <v>0</v>
      </c>
      <c r="AS7" s="24">
        <f t="shared" si="0"/>
        <v>2</v>
      </c>
      <c r="AT7" s="24">
        <f t="shared" si="0"/>
        <v>5</v>
      </c>
      <c r="AU7" s="24">
        <f t="shared" si="0"/>
        <v>2</v>
      </c>
      <c r="AV7" s="24">
        <f t="shared" si="0"/>
        <v>0</v>
      </c>
    </row>
    <row r="8" spans="1:48" ht="11.25">
      <c r="A8" s="25" t="s">
        <v>48</v>
      </c>
      <c r="B8" s="25" t="s">
        <v>134</v>
      </c>
      <c r="C8" s="26" t="s">
        <v>51</v>
      </c>
      <c r="D8" s="25" t="s">
        <v>136</v>
      </c>
      <c r="E8" s="27">
        <f>SUM(F8,N8)</f>
        <v>10</v>
      </c>
      <c r="F8" s="27">
        <f>SUM(G8,H8,M8)</f>
        <v>10</v>
      </c>
      <c r="G8" s="27">
        <f aca="true" t="shared" si="1" ref="G8:H11">SUM(O8,S8,W8,AA8,AE8,AI8)</f>
        <v>10</v>
      </c>
      <c r="H8" s="27">
        <f t="shared" si="1"/>
        <v>0</v>
      </c>
      <c r="I8" s="51"/>
      <c r="J8" s="51"/>
      <c r="K8" s="51"/>
      <c r="L8" s="51"/>
      <c r="M8" s="27">
        <f aca="true" t="shared" si="2" ref="M8:N11">SUM(Q8,U8,Y8,AC8,AG8,AK8)</f>
        <v>0</v>
      </c>
      <c r="N8" s="27">
        <f t="shared" si="2"/>
        <v>0</v>
      </c>
      <c r="O8" s="52">
        <v>10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</row>
    <row r="9" spans="1:48" ht="11.25">
      <c r="A9" s="25" t="s">
        <v>50</v>
      </c>
      <c r="B9" s="25" t="s">
        <v>134</v>
      </c>
      <c r="C9" s="28" t="s">
        <v>55</v>
      </c>
      <c r="D9" s="25" t="s">
        <v>138</v>
      </c>
      <c r="E9" s="27">
        <f>SUM(F9,N9)</f>
        <v>50</v>
      </c>
      <c r="F9" s="27">
        <f>SUM(G9,H9,M9)</f>
        <v>26</v>
      </c>
      <c r="G9" s="27">
        <f t="shared" si="1"/>
        <v>0</v>
      </c>
      <c r="H9" s="27">
        <f t="shared" si="1"/>
        <v>16</v>
      </c>
      <c r="I9" s="51"/>
      <c r="J9" s="51">
        <v>16</v>
      </c>
      <c r="K9" s="51"/>
      <c r="L9" s="51"/>
      <c r="M9" s="27">
        <f t="shared" si="2"/>
        <v>10</v>
      </c>
      <c r="N9" s="27">
        <f t="shared" si="2"/>
        <v>24</v>
      </c>
      <c r="O9" s="52"/>
      <c r="P9" s="52">
        <v>8</v>
      </c>
      <c r="Q9" s="52">
        <v>5</v>
      </c>
      <c r="R9" s="52">
        <v>12</v>
      </c>
      <c r="S9" s="52"/>
      <c r="T9" s="52">
        <v>8</v>
      </c>
      <c r="U9" s="52">
        <v>5</v>
      </c>
      <c r="V9" s="52">
        <v>12</v>
      </c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>
        <v>1</v>
      </c>
      <c r="AN9" s="52">
        <v>1</v>
      </c>
      <c r="AO9" s="52"/>
      <c r="AP9" s="52"/>
      <c r="AQ9" s="52"/>
      <c r="AR9" s="52"/>
      <c r="AS9" s="71">
        <v>1</v>
      </c>
      <c r="AT9" s="71">
        <v>1</v>
      </c>
      <c r="AU9" s="71">
        <v>2</v>
      </c>
      <c r="AV9" s="71"/>
    </row>
    <row r="10" spans="1:48" ht="11.25">
      <c r="A10" s="25" t="s">
        <v>52</v>
      </c>
      <c r="B10" s="25" t="s">
        <v>134</v>
      </c>
      <c r="C10" s="26" t="s">
        <v>57</v>
      </c>
      <c r="D10" s="25" t="s">
        <v>138</v>
      </c>
      <c r="E10" s="27">
        <f>SUM(F10,N10)</f>
        <v>106</v>
      </c>
      <c r="F10" s="27">
        <f>SUM(G10,H10,M10)</f>
        <v>26</v>
      </c>
      <c r="G10" s="27">
        <f t="shared" si="1"/>
        <v>0</v>
      </c>
      <c r="H10" s="27">
        <f t="shared" si="1"/>
        <v>16</v>
      </c>
      <c r="I10" s="51"/>
      <c r="J10" s="51">
        <v>16</v>
      </c>
      <c r="K10" s="51"/>
      <c r="L10" s="51"/>
      <c r="M10" s="27">
        <f t="shared" si="2"/>
        <v>10</v>
      </c>
      <c r="N10" s="27">
        <f t="shared" si="2"/>
        <v>80</v>
      </c>
      <c r="O10" s="52"/>
      <c r="P10" s="52">
        <v>8</v>
      </c>
      <c r="Q10" s="52">
        <v>5</v>
      </c>
      <c r="R10" s="52">
        <v>40</v>
      </c>
      <c r="S10" s="52"/>
      <c r="T10" s="52">
        <v>8</v>
      </c>
      <c r="U10" s="52">
        <v>5</v>
      </c>
      <c r="V10" s="52">
        <v>40</v>
      </c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>
        <v>2</v>
      </c>
      <c r="AN10" s="52">
        <v>2</v>
      </c>
      <c r="AO10" s="52"/>
      <c r="AP10" s="52"/>
      <c r="AQ10" s="52"/>
      <c r="AR10" s="52"/>
      <c r="AS10" s="71">
        <v>1</v>
      </c>
      <c r="AT10" s="71">
        <v>4</v>
      </c>
      <c r="AU10" s="71"/>
      <c r="AV10" s="71"/>
    </row>
    <row r="11" spans="1:48" ht="11.25">
      <c r="A11" s="25" t="s">
        <v>54</v>
      </c>
      <c r="B11" s="25" t="s">
        <v>134</v>
      </c>
      <c r="C11" s="26" t="s">
        <v>53</v>
      </c>
      <c r="D11" s="25" t="s">
        <v>137</v>
      </c>
      <c r="E11" s="27">
        <f>SUM(F11,N11)</f>
        <v>10</v>
      </c>
      <c r="F11" s="27">
        <f>SUM(G11,H11,M11)</f>
        <v>10</v>
      </c>
      <c r="G11" s="27">
        <f t="shared" si="1"/>
        <v>3</v>
      </c>
      <c r="H11" s="27">
        <f t="shared" si="1"/>
        <v>7</v>
      </c>
      <c r="I11" s="51"/>
      <c r="J11" s="51">
        <v>7</v>
      </c>
      <c r="K11" s="51"/>
      <c r="L11" s="51"/>
      <c r="M11" s="27">
        <f t="shared" si="2"/>
        <v>0</v>
      </c>
      <c r="N11" s="27">
        <f t="shared" si="2"/>
        <v>0</v>
      </c>
      <c r="O11" s="52">
        <v>3</v>
      </c>
      <c r="P11" s="52">
        <v>7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71"/>
      <c r="AT11" s="71"/>
      <c r="AU11" s="71"/>
      <c r="AV11" s="71"/>
    </row>
    <row r="12" spans="1:48" s="1" customFormat="1" ht="11.25">
      <c r="A12" s="21" t="s">
        <v>58</v>
      </c>
      <c r="B12" s="21"/>
      <c r="C12" s="29" t="s">
        <v>59</v>
      </c>
      <c r="D12" s="23"/>
      <c r="E12" s="24">
        <f>SUM(E13:E21)</f>
        <v>2375</v>
      </c>
      <c r="F12" s="24">
        <f aca="true" t="shared" si="3" ref="E12:AV12">SUM(F13:F21)</f>
        <v>677</v>
      </c>
      <c r="G12" s="24">
        <f t="shared" si="3"/>
        <v>16</v>
      </c>
      <c r="H12" s="24">
        <f t="shared" si="3"/>
        <v>496</v>
      </c>
      <c r="I12" s="24">
        <f t="shared" si="3"/>
        <v>0</v>
      </c>
      <c r="J12" s="24">
        <f t="shared" si="3"/>
        <v>496</v>
      </c>
      <c r="K12" s="24">
        <f t="shared" si="3"/>
        <v>0</v>
      </c>
      <c r="L12" s="24">
        <f t="shared" si="3"/>
        <v>0</v>
      </c>
      <c r="M12" s="24">
        <f t="shared" si="3"/>
        <v>165</v>
      </c>
      <c r="N12" s="24">
        <f t="shared" si="3"/>
        <v>1698</v>
      </c>
      <c r="O12" s="24">
        <f t="shared" si="3"/>
        <v>8</v>
      </c>
      <c r="P12" s="24">
        <f t="shared" si="3"/>
        <v>80</v>
      </c>
      <c r="Q12" s="24">
        <f t="shared" si="3"/>
        <v>35</v>
      </c>
      <c r="R12" s="24">
        <f t="shared" si="3"/>
        <v>427</v>
      </c>
      <c r="S12" s="24">
        <f t="shared" si="3"/>
        <v>8</v>
      </c>
      <c r="T12" s="24">
        <f t="shared" si="3"/>
        <v>88</v>
      </c>
      <c r="U12" s="24">
        <f t="shared" si="3"/>
        <v>35</v>
      </c>
      <c r="V12" s="24">
        <f t="shared" si="3"/>
        <v>244</v>
      </c>
      <c r="W12" s="24">
        <f t="shared" si="3"/>
        <v>0</v>
      </c>
      <c r="X12" s="24">
        <f t="shared" si="3"/>
        <v>56</v>
      </c>
      <c r="Y12" s="24">
        <f t="shared" si="3"/>
        <v>20</v>
      </c>
      <c r="Z12" s="24">
        <f t="shared" si="3"/>
        <v>324</v>
      </c>
      <c r="AA12" s="24">
        <f t="shared" si="3"/>
        <v>0</v>
      </c>
      <c r="AB12" s="24">
        <f t="shared" si="3"/>
        <v>104</v>
      </c>
      <c r="AC12" s="24">
        <f t="shared" si="3"/>
        <v>25</v>
      </c>
      <c r="AD12" s="24">
        <f t="shared" si="3"/>
        <v>321</v>
      </c>
      <c r="AE12" s="24">
        <f t="shared" si="3"/>
        <v>0</v>
      </c>
      <c r="AF12" s="24">
        <f t="shared" si="3"/>
        <v>80</v>
      </c>
      <c r="AG12" s="24">
        <f t="shared" si="3"/>
        <v>30</v>
      </c>
      <c r="AH12" s="24">
        <f t="shared" si="3"/>
        <v>240</v>
      </c>
      <c r="AI12" s="24">
        <f t="shared" si="3"/>
        <v>0</v>
      </c>
      <c r="AJ12" s="24">
        <f t="shared" si="3"/>
        <v>88</v>
      </c>
      <c r="AK12" s="24">
        <f t="shared" si="3"/>
        <v>20</v>
      </c>
      <c r="AL12" s="24">
        <f t="shared" si="3"/>
        <v>142</v>
      </c>
      <c r="AM12" s="24">
        <f t="shared" si="3"/>
        <v>22</v>
      </c>
      <c r="AN12" s="24">
        <f t="shared" si="3"/>
        <v>15</v>
      </c>
      <c r="AO12" s="24">
        <f t="shared" si="3"/>
        <v>16</v>
      </c>
      <c r="AP12" s="24">
        <f t="shared" si="3"/>
        <v>19</v>
      </c>
      <c r="AQ12" s="24">
        <f t="shared" si="3"/>
        <v>14</v>
      </c>
      <c r="AR12" s="24">
        <f t="shared" si="3"/>
        <v>10</v>
      </c>
      <c r="AS12" s="24">
        <f t="shared" si="3"/>
        <v>29</v>
      </c>
      <c r="AT12" s="24">
        <f t="shared" si="3"/>
        <v>89</v>
      </c>
      <c r="AU12" s="24">
        <f t="shared" si="3"/>
        <v>5</v>
      </c>
      <c r="AV12" s="24">
        <f t="shared" si="3"/>
        <v>49</v>
      </c>
    </row>
    <row r="13" spans="1:48" ht="19.5">
      <c r="A13" s="25" t="s">
        <v>48</v>
      </c>
      <c r="B13" s="25" t="s">
        <v>139</v>
      </c>
      <c r="C13" s="26" t="s">
        <v>60</v>
      </c>
      <c r="D13" s="25" t="s">
        <v>140</v>
      </c>
      <c r="E13" s="27">
        <f aca="true" t="shared" si="4" ref="E13:E21">SUM(F13,N13)</f>
        <v>600</v>
      </c>
      <c r="F13" s="27">
        <f aca="true" t="shared" si="5" ref="F13:F21">SUM(G13,H13,M13)</f>
        <v>212</v>
      </c>
      <c r="G13" s="27">
        <f aca="true" t="shared" si="6" ref="G13:G21">SUM(O13,S13,W13,AA13,AE13,AI13)</f>
        <v>0</v>
      </c>
      <c r="H13" s="27">
        <f aca="true" t="shared" si="7" ref="H13:H21">SUM(P13,T13,X13,AB13,AF13,AJ13)</f>
        <v>152</v>
      </c>
      <c r="I13" s="51"/>
      <c r="J13" s="51">
        <v>152</v>
      </c>
      <c r="K13" s="51"/>
      <c r="L13" s="51"/>
      <c r="M13" s="27">
        <f aca="true" t="shared" si="8" ref="M13:M21">SUM(Q13,U13,Y13,AC13,AG13,AK13)</f>
        <v>60</v>
      </c>
      <c r="N13" s="27">
        <f aca="true" t="shared" si="9" ref="N13:N21">SUM(R13,V13,Z13,AD13,AH13,AL13)</f>
        <v>388</v>
      </c>
      <c r="O13" s="52"/>
      <c r="P13" s="52">
        <v>32</v>
      </c>
      <c r="Q13" s="52">
        <v>10</v>
      </c>
      <c r="R13" s="52">
        <v>83</v>
      </c>
      <c r="S13" s="52"/>
      <c r="T13" s="52">
        <v>40</v>
      </c>
      <c r="U13" s="52">
        <v>10</v>
      </c>
      <c r="V13" s="52">
        <v>50</v>
      </c>
      <c r="W13" s="52"/>
      <c r="X13" s="52">
        <v>16</v>
      </c>
      <c r="Y13" s="52">
        <v>10</v>
      </c>
      <c r="Z13" s="52">
        <v>74</v>
      </c>
      <c r="AA13" s="52"/>
      <c r="AB13" s="52">
        <v>32</v>
      </c>
      <c r="AC13" s="52">
        <v>10</v>
      </c>
      <c r="AD13" s="52">
        <v>58</v>
      </c>
      <c r="AE13" s="52"/>
      <c r="AF13" s="52">
        <v>16</v>
      </c>
      <c r="AG13" s="52">
        <v>10</v>
      </c>
      <c r="AH13" s="52">
        <v>74</v>
      </c>
      <c r="AI13" s="52"/>
      <c r="AJ13" s="52">
        <v>16</v>
      </c>
      <c r="AK13" s="52">
        <v>10</v>
      </c>
      <c r="AL13" s="52">
        <v>49</v>
      </c>
      <c r="AM13" s="52">
        <v>5</v>
      </c>
      <c r="AN13" s="52">
        <v>4</v>
      </c>
      <c r="AO13" s="52">
        <v>4</v>
      </c>
      <c r="AP13" s="52">
        <v>4</v>
      </c>
      <c r="AQ13" s="52">
        <v>4</v>
      </c>
      <c r="AR13" s="52">
        <v>3</v>
      </c>
      <c r="AS13" s="52">
        <v>9</v>
      </c>
      <c r="AT13" s="52">
        <v>24</v>
      </c>
      <c r="AU13" s="52"/>
      <c r="AV13" s="52">
        <v>24</v>
      </c>
    </row>
    <row r="14" spans="1:48" ht="11.25">
      <c r="A14" s="25" t="s">
        <v>50</v>
      </c>
      <c r="B14" s="25" t="s">
        <v>139</v>
      </c>
      <c r="C14" s="26" t="s">
        <v>61</v>
      </c>
      <c r="D14" s="25" t="s">
        <v>141</v>
      </c>
      <c r="E14" s="27">
        <f t="shared" si="4"/>
        <v>375</v>
      </c>
      <c r="F14" s="27">
        <f t="shared" si="5"/>
        <v>116</v>
      </c>
      <c r="G14" s="27">
        <f t="shared" si="6"/>
        <v>0</v>
      </c>
      <c r="H14" s="27">
        <f t="shared" si="7"/>
        <v>96</v>
      </c>
      <c r="I14" s="51"/>
      <c r="J14" s="51">
        <v>96</v>
      </c>
      <c r="K14" s="51"/>
      <c r="L14" s="51"/>
      <c r="M14" s="27">
        <f t="shared" si="8"/>
        <v>20</v>
      </c>
      <c r="N14" s="27">
        <f t="shared" si="9"/>
        <v>259</v>
      </c>
      <c r="O14" s="52"/>
      <c r="P14" s="52">
        <v>16</v>
      </c>
      <c r="Q14" s="52">
        <v>10</v>
      </c>
      <c r="R14" s="52">
        <v>99</v>
      </c>
      <c r="S14" s="52"/>
      <c r="T14" s="52">
        <v>16</v>
      </c>
      <c r="U14" s="52">
        <v>10</v>
      </c>
      <c r="V14" s="52">
        <v>24</v>
      </c>
      <c r="W14" s="52"/>
      <c r="X14" s="52">
        <v>16</v>
      </c>
      <c r="Y14" s="52"/>
      <c r="Z14" s="52">
        <v>34</v>
      </c>
      <c r="AA14" s="52"/>
      <c r="AB14" s="52">
        <v>16</v>
      </c>
      <c r="AC14" s="52"/>
      <c r="AD14" s="52">
        <v>34</v>
      </c>
      <c r="AE14" s="52"/>
      <c r="AF14" s="52">
        <v>16</v>
      </c>
      <c r="AG14" s="52"/>
      <c r="AH14" s="52">
        <v>34</v>
      </c>
      <c r="AI14" s="52"/>
      <c r="AJ14" s="52">
        <v>16</v>
      </c>
      <c r="AK14" s="52"/>
      <c r="AL14" s="52">
        <v>34</v>
      </c>
      <c r="AM14" s="52">
        <v>5</v>
      </c>
      <c r="AN14" s="52">
        <v>2</v>
      </c>
      <c r="AO14" s="52">
        <v>2</v>
      </c>
      <c r="AP14" s="52">
        <v>2</v>
      </c>
      <c r="AQ14" s="52">
        <v>2</v>
      </c>
      <c r="AR14" s="52">
        <v>2</v>
      </c>
      <c r="AS14" s="52">
        <v>5</v>
      </c>
      <c r="AT14" s="52">
        <v>15</v>
      </c>
      <c r="AU14" s="52"/>
      <c r="AV14" s="52"/>
    </row>
    <row r="15" spans="1:48" ht="11.25">
      <c r="A15" s="25" t="s">
        <v>52</v>
      </c>
      <c r="B15" s="25" t="s">
        <v>139</v>
      </c>
      <c r="C15" s="26" t="s">
        <v>62</v>
      </c>
      <c r="D15" s="25" t="s">
        <v>142</v>
      </c>
      <c r="E15" s="27">
        <f t="shared" si="4"/>
        <v>100</v>
      </c>
      <c r="F15" s="27">
        <f t="shared" si="5"/>
        <v>48</v>
      </c>
      <c r="G15" s="27">
        <f t="shared" si="6"/>
        <v>0</v>
      </c>
      <c r="H15" s="27">
        <f t="shared" si="7"/>
        <v>48</v>
      </c>
      <c r="I15" s="51"/>
      <c r="J15" s="51">
        <v>48</v>
      </c>
      <c r="K15" s="51"/>
      <c r="L15" s="51"/>
      <c r="M15" s="27">
        <f t="shared" si="8"/>
        <v>0</v>
      </c>
      <c r="N15" s="27">
        <f t="shared" si="9"/>
        <v>52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>
        <v>16</v>
      </c>
      <c r="AC15" s="52"/>
      <c r="AD15" s="52">
        <v>34</v>
      </c>
      <c r="AE15" s="52"/>
      <c r="AF15" s="52">
        <v>16</v>
      </c>
      <c r="AG15" s="52"/>
      <c r="AH15" s="52">
        <v>9</v>
      </c>
      <c r="AI15" s="52"/>
      <c r="AJ15" s="52">
        <v>16</v>
      </c>
      <c r="AK15" s="52"/>
      <c r="AL15" s="52">
        <v>9</v>
      </c>
      <c r="AM15" s="52"/>
      <c r="AN15" s="52"/>
      <c r="AO15" s="52"/>
      <c r="AP15" s="52">
        <v>2</v>
      </c>
      <c r="AQ15" s="52">
        <v>1</v>
      </c>
      <c r="AR15" s="52">
        <v>1</v>
      </c>
      <c r="AS15" s="52">
        <v>2</v>
      </c>
      <c r="AT15" s="52">
        <v>4</v>
      </c>
      <c r="AU15" s="52"/>
      <c r="AV15" s="52"/>
    </row>
    <row r="16" spans="1:48" ht="19.5">
      <c r="A16" s="25" t="s">
        <v>54</v>
      </c>
      <c r="B16" s="25" t="s">
        <v>139</v>
      </c>
      <c r="C16" s="26" t="s">
        <v>63</v>
      </c>
      <c r="D16" s="25" t="s">
        <v>143</v>
      </c>
      <c r="E16" s="27">
        <f t="shared" si="4"/>
        <v>650</v>
      </c>
      <c r="F16" s="27">
        <f t="shared" si="5"/>
        <v>123</v>
      </c>
      <c r="G16" s="27">
        <f t="shared" si="6"/>
        <v>0</v>
      </c>
      <c r="H16" s="27">
        <f t="shared" si="7"/>
        <v>88</v>
      </c>
      <c r="I16" s="51"/>
      <c r="J16" s="51">
        <v>88</v>
      </c>
      <c r="K16" s="51"/>
      <c r="L16" s="51"/>
      <c r="M16" s="27">
        <f t="shared" si="8"/>
        <v>35</v>
      </c>
      <c r="N16" s="27">
        <f t="shared" si="9"/>
        <v>527</v>
      </c>
      <c r="O16" s="52"/>
      <c r="P16" s="52">
        <v>16</v>
      </c>
      <c r="Q16" s="52">
        <v>5</v>
      </c>
      <c r="R16" s="52">
        <v>104</v>
      </c>
      <c r="S16" s="52"/>
      <c r="T16" s="52">
        <v>16</v>
      </c>
      <c r="U16" s="52">
        <v>5</v>
      </c>
      <c r="V16" s="52">
        <v>104</v>
      </c>
      <c r="W16" s="52"/>
      <c r="X16" s="52">
        <v>16</v>
      </c>
      <c r="Y16" s="52">
        <v>5</v>
      </c>
      <c r="Z16" s="52">
        <v>129</v>
      </c>
      <c r="AA16" s="52"/>
      <c r="AB16" s="52">
        <v>8</v>
      </c>
      <c r="AC16" s="52"/>
      <c r="AD16" s="52">
        <v>92</v>
      </c>
      <c r="AE16" s="52"/>
      <c r="AF16" s="52">
        <v>16</v>
      </c>
      <c r="AG16" s="52">
        <v>10</v>
      </c>
      <c r="AH16" s="52">
        <v>74</v>
      </c>
      <c r="AI16" s="52"/>
      <c r="AJ16" s="52">
        <v>16</v>
      </c>
      <c r="AK16" s="52">
        <v>10</v>
      </c>
      <c r="AL16" s="52">
        <v>24</v>
      </c>
      <c r="AM16" s="52">
        <v>5</v>
      </c>
      <c r="AN16" s="52">
        <v>5</v>
      </c>
      <c r="AO16" s="52">
        <v>6</v>
      </c>
      <c r="AP16" s="52">
        <v>2</v>
      </c>
      <c r="AQ16" s="52">
        <v>4</v>
      </c>
      <c r="AR16" s="52">
        <v>3</v>
      </c>
      <c r="AS16" s="52">
        <v>5</v>
      </c>
      <c r="AT16" s="52">
        <v>25</v>
      </c>
      <c r="AU16" s="52"/>
      <c r="AV16" s="52">
        <v>25</v>
      </c>
    </row>
    <row r="17" spans="1:48" ht="11.25">
      <c r="A17" s="25" t="s">
        <v>56</v>
      </c>
      <c r="B17" s="25" t="s">
        <v>139</v>
      </c>
      <c r="C17" s="26" t="s">
        <v>64</v>
      </c>
      <c r="D17" s="25" t="s">
        <v>144</v>
      </c>
      <c r="E17" s="27">
        <f t="shared" si="4"/>
        <v>375</v>
      </c>
      <c r="F17" s="27">
        <f t="shared" si="5"/>
        <v>115</v>
      </c>
      <c r="G17" s="27">
        <f t="shared" si="6"/>
        <v>0</v>
      </c>
      <c r="H17" s="27">
        <f t="shared" si="7"/>
        <v>80</v>
      </c>
      <c r="I17" s="51"/>
      <c r="J17" s="51">
        <v>80</v>
      </c>
      <c r="K17" s="51"/>
      <c r="L17" s="51"/>
      <c r="M17" s="27">
        <f t="shared" si="8"/>
        <v>35</v>
      </c>
      <c r="N17" s="27">
        <f t="shared" si="9"/>
        <v>260</v>
      </c>
      <c r="O17" s="52"/>
      <c r="P17" s="52">
        <v>16</v>
      </c>
      <c r="Q17" s="52">
        <v>5</v>
      </c>
      <c r="R17" s="52">
        <v>79</v>
      </c>
      <c r="S17" s="52"/>
      <c r="T17" s="52">
        <v>16</v>
      </c>
      <c r="U17" s="52">
        <v>5</v>
      </c>
      <c r="V17" s="52">
        <v>29</v>
      </c>
      <c r="W17" s="52"/>
      <c r="X17" s="52">
        <v>8</v>
      </c>
      <c r="Y17" s="52">
        <v>5</v>
      </c>
      <c r="Z17" s="52">
        <v>87</v>
      </c>
      <c r="AA17" s="52"/>
      <c r="AB17" s="52">
        <v>16</v>
      </c>
      <c r="AC17" s="52">
        <v>10</v>
      </c>
      <c r="AD17" s="52">
        <v>24</v>
      </c>
      <c r="AE17" s="52"/>
      <c r="AF17" s="52">
        <v>8</v>
      </c>
      <c r="AG17" s="52">
        <v>10</v>
      </c>
      <c r="AH17" s="52">
        <v>32</v>
      </c>
      <c r="AI17" s="52"/>
      <c r="AJ17" s="52">
        <v>16</v>
      </c>
      <c r="AK17" s="52"/>
      <c r="AL17" s="52">
        <v>9</v>
      </c>
      <c r="AM17" s="52">
        <v>4</v>
      </c>
      <c r="AN17" s="52">
        <v>2</v>
      </c>
      <c r="AO17" s="52">
        <v>4</v>
      </c>
      <c r="AP17" s="52">
        <v>2</v>
      </c>
      <c r="AQ17" s="52">
        <v>2</v>
      </c>
      <c r="AR17" s="52"/>
      <c r="AS17" s="71">
        <v>4</v>
      </c>
      <c r="AT17" s="71">
        <v>14</v>
      </c>
      <c r="AU17" s="71"/>
      <c r="AV17" s="52"/>
    </row>
    <row r="18" spans="1:48" ht="11.25">
      <c r="A18" s="25" t="s">
        <v>76</v>
      </c>
      <c r="B18" s="25" t="s">
        <v>139</v>
      </c>
      <c r="C18" s="26" t="s">
        <v>65</v>
      </c>
      <c r="D18" s="25" t="s">
        <v>145</v>
      </c>
      <c r="E18" s="27">
        <f t="shared" si="4"/>
        <v>75</v>
      </c>
      <c r="F18" s="27">
        <f t="shared" si="5"/>
        <v>24</v>
      </c>
      <c r="G18" s="27">
        <f t="shared" si="6"/>
        <v>0</v>
      </c>
      <c r="H18" s="27">
        <f t="shared" si="7"/>
        <v>24</v>
      </c>
      <c r="I18" s="51"/>
      <c r="J18" s="51">
        <v>24</v>
      </c>
      <c r="K18" s="51"/>
      <c r="L18" s="51"/>
      <c r="M18" s="27">
        <f t="shared" si="8"/>
        <v>0</v>
      </c>
      <c r="N18" s="27">
        <f t="shared" si="9"/>
        <v>51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>
        <v>8</v>
      </c>
      <c r="AC18" s="52"/>
      <c r="AD18" s="52">
        <v>17</v>
      </c>
      <c r="AE18" s="52"/>
      <c r="AF18" s="52">
        <v>8</v>
      </c>
      <c r="AG18" s="52"/>
      <c r="AH18" s="52">
        <v>17</v>
      </c>
      <c r="AI18" s="52"/>
      <c r="AJ18" s="52">
        <v>8</v>
      </c>
      <c r="AK18" s="52"/>
      <c r="AL18" s="52">
        <v>17</v>
      </c>
      <c r="AM18" s="52"/>
      <c r="AN18" s="52"/>
      <c r="AO18" s="52"/>
      <c r="AP18" s="52">
        <v>1</v>
      </c>
      <c r="AQ18" s="52">
        <v>1</v>
      </c>
      <c r="AR18" s="52">
        <v>1</v>
      </c>
      <c r="AS18" s="71">
        <v>1</v>
      </c>
      <c r="AT18" s="71">
        <v>4</v>
      </c>
      <c r="AU18" s="71"/>
      <c r="AV18" s="52"/>
    </row>
    <row r="19" spans="1:48" ht="11.25">
      <c r="A19" s="25" t="s">
        <v>146</v>
      </c>
      <c r="B19" s="25" t="s">
        <v>134</v>
      </c>
      <c r="C19" s="26" t="s">
        <v>66</v>
      </c>
      <c r="D19" s="25" t="s">
        <v>151</v>
      </c>
      <c r="E19" s="27">
        <f t="shared" si="4"/>
        <v>75</v>
      </c>
      <c r="F19" s="27">
        <f t="shared" si="5"/>
        <v>13</v>
      </c>
      <c r="G19" s="27">
        <f t="shared" si="6"/>
        <v>8</v>
      </c>
      <c r="H19" s="27">
        <f t="shared" si="7"/>
        <v>0</v>
      </c>
      <c r="I19" s="51"/>
      <c r="J19" s="51"/>
      <c r="K19" s="51"/>
      <c r="L19" s="51"/>
      <c r="M19" s="27">
        <f t="shared" si="8"/>
        <v>5</v>
      </c>
      <c r="N19" s="27">
        <f t="shared" si="9"/>
        <v>62</v>
      </c>
      <c r="O19" s="52">
        <v>8</v>
      </c>
      <c r="P19" s="52"/>
      <c r="Q19" s="52">
        <v>5</v>
      </c>
      <c r="R19" s="52">
        <v>62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>
        <v>3</v>
      </c>
      <c r="AN19" s="52"/>
      <c r="AO19" s="52"/>
      <c r="AP19" s="52">
        <v>3</v>
      </c>
      <c r="AQ19" s="52"/>
      <c r="AR19" s="52"/>
      <c r="AS19" s="71">
        <v>1</v>
      </c>
      <c r="AT19" s="71"/>
      <c r="AU19" s="71">
        <v>3</v>
      </c>
      <c r="AV19" s="52"/>
    </row>
    <row r="20" spans="1:48" ht="11.25">
      <c r="A20" s="25" t="s">
        <v>148</v>
      </c>
      <c r="B20" s="25" t="s">
        <v>134</v>
      </c>
      <c r="C20" s="26" t="s">
        <v>67</v>
      </c>
      <c r="D20" s="25" t="s">
        <v>149</v>
      </c>
      <c r="E20" s="27">
        <f t="shared" si="4"/>
        <v>50</v>
      </c>
      <c r="F20" s="27">
        <f t="shared" si="5"/>
        <v>13</v>
      </c>
      <c r="G20" s="27">
        <f t="shared" si="6"/>
        <v>8</v>
      </c>
      <c r="H20" s="27">
        <f t="shared" si="7"/>
        <v>0</v>
      </c>
      <c r="I20" s="51"/>
      <c r="J20" s="51"/>
      <c r="K20" s="51"/>
      <c r="L20" s="51"/>
      <c r="M20" s="27">
        <f t="shared" si="8"/>
        <v>5</v>
      </c>
      <c r="N20" s="27">
        <f t="shared" si="9"/>
        <v>37</v>
      </c>
      <c r="O20" s="52"/>
      <c r="P20" s="52"/>
      <c r="Q20" s="52"/>
      <c r="R20" s="52"/>
      <c r="S20" s="52">
        <v>8</v>
      </c>
      <c r="T20" s="52"/>
      <c r="U20" s="52">
        <v>5</v>
      </c>
      <c r="V20" s="52">
        <v>37</v>
      </c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>
        <v>2</v>
      </c>
      <c r="AO20" s="52"/>
      <c r="AP20" s="52"/>
      <c r="AQ20" s="52"/>
      <c r="AR20" s="52"/>
      <c r="AS20" s="71">
        <v>1</v>
      </c>
      <c r="AT20" s="71"/>
      <c r="AU20" s="71">
        <v>2</v>
      </c>
      <c r="AV20" s="52"/>
    </row>
    <row r="21" spans="1:48" ht="11.25">
      <c r="A21" s="25" t="s">
        <v>150</v>
      </c>
      <c r="B21" s="25" t="s">
        <v>134</v>
      </c>
      <c r="C21" s="26" t="s">
        <v>68</v>
      </c>
      <c r="D21" s="25" t="s">
        <v>151</v>
      </c>
      <c r="E21" s="27">
        <f t="shared" si="4"/>
        <v>75</v>
      </c>
      <c r="F21" s="27">
        <f t="shared" si="5"/>
        <v>13</v>
      </c>
      <c r="G21" s="27">
        <f t="shared" si="6"/>
        <v>0</v>
      </c>
      <c r="H21" s="27">
        <f t="shared" si="7"/>
        <v>8</v>
      </c>
      <c r="I21" s="51"/>
      <c r="J21" s="51">
        <v>8</v>
      </c>
      <c r="K21" s="51"/>
      <c r="L21" s="51"/>
      <c r="M21" s="27">
        <f t="shared" si="8"/>
        <v>5</v>
      </c>
      <c r="N21" s="27">
        <f t="shared" si="9"/>
        <v>62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>
        <v>8</v>
      </c>
      <c r="AC21" s="52">
        <v>5</v>
      </c>
      <c r="AD21" s="52">
        <v>62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>
        <v>3</v>
      </c>
      <c r="AQ21" s="52"/>
      <c r="AR21" s="52"/>
      <c r="AS21" s="71">
        <v>1</v>
      </c>
      <c r="AT21" s="71">
        <v>3</v>
      </c>
      <c r="AU21" s="71"/>
      <c r="AV21" s="52"/>
    </row>
    <row r="22" spans="1:48" s="1" customFormat="1" ht="11.25">
      <c r="A22" s="21" t="s">
        <v>69</v>
      </c>
      <c r="B22" s="21"/>
      <c r="C22" s="22" t="s">
        <v>70</v>
      </c>
      <c r="D22" s="23"/>
      <c r="E22" s="24">
        <f aca="true" t="shared" si="10" ref="E22:AV22">SUM(E23:E28)</f>
        <v>550</v>
      </c>
      <c r="F22" s="24">
        <f t="shared" si="10"/>
        <v>197</v>
      </c>
      <c r="G22" s="24">
        <f t="shared" si="10"/>
        <v>56</v>
      </c>
      <c r="H22" s="24">
        <f t="shared" si="10"/>
        <v>56</v>
      </c>
      <c r="I22" s="24">
        <f t="shared" si="10"/>
        <v>16</v>
      </c>
      <c r="J22" s="24">
        <f t="shared" si="10"/>
        <v>8</v>
      </c>
      <c r="K22" s="24">
        <f t="shared" si="10"/>
        <v>32</v>
      </c>
      <c r="L22" s="24">
        <f t="shared" si="10"/>
        <v>0</v>
      </c>
      <c r="M22" s="24">
        <f t="shared" si="10"/>
        <v>85</v>
      </c>
      <c r="N22" s="24">
        <f t="shared" si="10"/>
        <v>353</v>
      </c>
      <c r="O22" s="24">
        <f t="shared" si="10"/>
        <v>16</v>
      </c>
      <c r="P22" s="24">
        <f t="shared" si="10"/>
        <v>8</v>
      </c>
      <c r="Q22" s="24">
        <f t="shared" si="10"/>
        <v>30</v>
      </c>
      <c r="R22" s="24">
        <f t="shared" si="10"/>
        <v>71</v>
      </c>
      <c r="S22" s="24">
        <f t="shared" si="10"/>
        <v>24</v>
      </c>
      <c r="T22" s="24">
        <f t="shared" si="10"/>
        <v>8</v>
      </c>
      <c r="U22" s="24">
        <f t="shared" si="10"/>
        <v>20</v>
      </c>
      <c r="V22" s="24">
        <f t="shared" si="10"/>
        <v>123</v>
      </c>
      <c r="W22" s="24">
        <f t="shared" si="10"/>
        <v>16</v>
      </c>
      <c r="X22" s="24">
        <f t="shared" si="10"/>
        <v>8</v>
      </c>
      <c r="Y22" s="24">
        <f t="shared" si="10"/>
        <v>10</v>
      </c>
      <c r="Z22" s="24">
        <f t="shared" si="10"/>
        <v>66</v>
      </c>
      <c r="AA22" s="24">
        <f t="shared" si="10"/>
        <v>0</v>
      </c>
      <c r="AB22" s="24">
        <f t="shared" si="10"/>
        <v>0</v>
      </c>
      <c r="AC22" s="24">
        <f t="shared" si="10"/>
        <v>0</v>
      </c>
      <c r="AD22" s="24">
        <f t="shared" si="10"/>
        <v>0</v>
      </c>
      <c r="AE22" s="24">
        <f t="shared" si="10"/>
        <v>0</v>
      </c>
      <c r="AF22" s="24">
        <f t="shared" si="10"/>
        <v>16</v>
      </c>
      <c r="AG22" s="24">
        <f t="shared" si="10"/>
        <v>10</v>
      </c>
      <c r="AH22" s="24">
        <f t="shared" si="10"/>
        <v>24</v>
      </c>
      <c r="AI22" s="24">
        <f t="shared" si="10"/>
        <v>0</v>
      </c>
      <c r="AJ22" s="24">
        <f t="shared" si="10"/>
        <v>16</v>
      </c>
      <c r="AK22" s="24">
        <f t="shared" si="10"/>
        <v>15</v>
      </c>
      <c r="AL22" s="24">
        <f t="shared" si="10"/>
        <v>69</v>
      </c>
      <c r="AM22" s="24">
        <f t="shared" si="10"/>
        <v>5</v>
      </c>
      <c r="AN22" s="24">
        <f t="shared" si="10"/>
        <v>7</v>
      </c>
      <c r="AO22" s="24">
        <f t="shared" si="10"/>
        <v>4</v>
      </c>
      <c r="AP22" s="24">
        <f t="shared" si="10"/>
        <v>0</v>
      </c>
      <c r="AQ22" s="24">
        <f t="shared" si="10"/>
        <v>2</v>
      </c>
      <c r="AR22" s="24">
        <f t="shared" si="10"/>
        <v>4</v>
      </c>
      <c r="AS22" s="24">
        <f t="shared" si="10"/>
        <v>11</v>
      </c>
      <c r="AT22" s="24">
        <f t="shared" si="10"/>
        <v>6</v>
      </c>
      <c r="AU22" s="24">
        <f t="shared" si="10"/>
        <v>9</v>
      </c>
      <c r="AV22" s="24">
        <f t="shared" si="10"/>
        <v>6</v>
      </c>
    </row>
    <row r="23" spans="1:48" ht="11.25">
      <c r="A23" s="25" t="s">
        <v>48</v>
      </c>
      <c r="B23" s="25" t="s">
        <v>134</v>
      </c>
      <c r="C23" s="30" t="s">
        <v>71</v>
      </c>
      <c r="D23" s="25" t="s">
        <v>149</v>
      </c>
      <c r="E23" s="27">
        <f aca="true" t="shared" si="11" ref="E23:E28">SUM(F23,N23)</f>
        <v>100</v>
      </c>
      <c r="F23" s="27">
        <f aca="true" t="shared" si="12" ref="F23:F28">SUM(G23,H23,M23)</f>
        <v>46</v>
      </c>
      <c r="G23" s="27">
        <f aca="true" t="shared" si="13" ref="G23:H28">SUM(O23,S23,W23,AA23,AE23,AI23)</f>
        <v>16</v>
      </c>
      <c r="H23" s="27">
        <f t="shared" si="13"/>
        <v>0</v>
      </c>
      <c r="I23" s="51"/>
      <c r="J23" s="51"/>
      <c r="K23" s="51"/>
      <c r="L23" s="51"/>
      <c r="M23" s="27">
        <f aca="true" t="shared" si="14" ref="M23:N28">SUM(Q23,U23,Y23,AC23,AG23,AK23)</f>
        <v>30</v>
      </c>
      <c r="N23" s="27">
        <f t="shared" si="14"/>
        <v>54</v>
      </c>
      <c r="O23" s="52">
        <v>8</v>
      </c>
      <c r="P23" s="52"/>
      <c r="Q23" s="52">
        <v>15</v>
      </c>
      <c r="R23" s="52">
        <v>27</v>
      </c>
      <c r="S23" s="52">
        <v>8</v>
      </c>
      <c r="T23" s="52"/>
      <c r="U23" s="52">
        <v>15</v>
      </c>
      <c r="V23" s="52">
        <v>27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>
        <v>2</v>
      </c>
      <c r="AN23" s="52">
        <v>2</v>
      </c>
      <c r="AO23" s="52"/>
      <c r="AP23" s="52"/>
      <c r="AQ23" s="52"/>
      <c r="AR23" s="52"/>
      <c r="AS23" s="71">
        <v>2</v>
      </c>
      <c r="AT23" s="71">
        <v>2</v>
      </c>
      <c r="AU23" s="71">
        <v>4</v>
      </c>
      <c r="AV23" s="71"/>
    </row>
    <row r="24" spans="1:48" ht="11.25">
      <c r="A24" s="25" t="s">
        <v>50</v>
      </c>
      <c r="B24" s="25" t="s">
        <v>134</v>
      </c>
      <c r="C24" s="30" t="s">
        <v>72</v>
      </c>
      <c r="D24" s="25" t="s">
        <v>152</v>
      </c>
      <c r="E24" s="27">
        <f t="shared" si="11"/>
        <v>50</v>
      </c>
      <c r="F24" s="27">
        <f t="shared" si="12"/>
        <v>21</v>
      </c>
      <c r="G24" s="27">
        <f t="shared" si="13"/>
        <v>8</v>
      </c>
      <c r="H24" s="27">
        <f t="shared" si="13"/>
        <v>8</v>
      </c>
      <c r="I24" s="51"/>
      <c r="J24" s="51">
        <v>8</v>
      </c>
      <c r="K24" s="51"/>
      <c r="L24" s="51"/>
      <c r="M24" s="27">
        <f t="shared" si="14"/>
        <v>5</v>
      </c>
      <c r="N24" s="27">
        <f t="shared" si="14"/>
        <v>29</v>
      </c>
      <c r="O24" s="52"/>
      <c r="P24" s="52"/>
      <c r="Q24" s="52"/>
      <c r="R24" s="52"/>
      <c r="S24" s="52"/>
      <c r="T24" s="52"/>
      <c r="U24" s="52"/>
      <c r="V24" s="52"/>
      <c r="W24" s="52">
        <v>8</v>
      </c>
      <c r="X24" s="52">
        <v>8</v>
      </c>
      <c r="Y24" s="52">
        <v>5</v>
      </c>
      <c r="Z24" s="52">
        <v>29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>
        <v>2</v>
      </c>
      <c r="AP24" s="52"/>
      <c r="AQ24" s="52"/>
      <c r="AR24" s="52"/>
      <c r="AS24" s="71">
        <v>1</v>
      </c>
      <c r="AT24" s="71">
        <v>1</v>
      </c>
      <c r="AU24" s="71">
        <v>2</v>
      </c>
      <c r="AV24" s="71"/>
    </row>
    <row r="25" spans="1:48" ht="11.25">
      <c r="A25" s="25" t="s">
        <v>52</v>
      </c>
      <c r="B25" s="25" t="s">
        <v>139</v>
      </c>
      <c r="C25" s="30" t="s">
        <v>73</v>
      </c>
      <c r="D25" s="25" t="s">
        <v>149</v>
      </c>
      <c r="E25" s="27">
        <f t="shared" si="11"/>
        <v>125</v>
      </c>
      <c r="F25" s="27">
        <f t="shared" si="12"/>
        <v>47</v>
      </c>
      <c r="G25" s="27">
        <f t="shared" si="13"/>
        <v>16</v>
      </c>
      <c r="H25" s="27">
        <f t="shared" si="13"/>
        <v>16</v>
      </c>
      <c r="I25" s="51">
        <v>16</v>
      </c>
      <c r="J25" s="51"/>
      <c r="K25" s="51"/>
      <c r="L25" s="51"/>
      <c r="M25" s="27">
        <f t="shared" si="14"/>
        <v>15</v>
      </c>
      <c r="N25" s="27">
        <f t="shared" si="14"/>
        <v>78</v>
      </c>
      <c r="O25" s="52">
        <v>8</v>
      </c>
      <c r="P25" s="52">
        <v>8</v>
      </c>
      <c r="Q25" s="52">
        <v>15</v>
      </c>
      <c r="R25" s="52">
        <v>44</v>
      </c>
      <c r="S25" s="52">
        <v>8</v>
      </c>
      <c r="T25" s="52">
        <v>8</v>
      </c>
      <c r="U25" s="52"/>
      <c r="V25" s="52">
        <v>34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>
        <v>3</v>
      </c>
      <c r="AN25" s="52">
        <v>2</v>
      </c>
      <c r="AO25" s="52"/>
      <c r="AP25" s="52"/>
      <c r="AQ25" s="52"/>
      <c r="AR25" s="52"/>
      <c r="AS25" s="71">
        <v>3</v>
      </c>
      <c r="AT25" s="71"/>
      <c r="AU25" s="71"/>
      <c r="AV25" s="71"/>
    </row>
    <row r="26" spans="1:48" ht="11.25">
      <c r="A26" s="25" t="s">
        <v>54</v>
      </c>
      <c r="B26" s="25" t="s">
        <v>139</v>
      </c>
      <c r="C26" s="30" t="s">
        <v>74</v>
      </c>
      <c r="D26" s="25" t="s">
        <v>152</v>
      </c>
      <c r="E26" s="27">
        <f t="shared" si="11"/>
        <v>50</v>
      </c>
      <c r="F26" s="27">
        <f t="shared" si="12"/>
        <v>13</v>
      </c>
      <c r="G26" s="27">
        <f t="shared" si="13"/>
        <v>8</v>
      </c>
      <c r="H26" s="27">
        <f t="shared" si="13"/>
        <v>0</v>
      </c>
      <c r="I26" s="51"/>
      <c r="J26" s="51"/>
      <c r="K26" s="51"/>
      <c r="L26" s="51"/>
      <c r="M26" s="27">
        <f t="shared" si="14"/>
        <v>5</v>
      </c>
      <c r="N26" s="27">
        <f t="shared" si="14"/>
        <v>37</v>
      </c>
      <c r="O26" s="52"/>
      <c r="P26" s="52"/>
      <c r="Q26" s="52"/>
      <c r="R26" s="52"/>
      <c r="S26" s="52"/>
      <c r="T26" s="52"/>
      <c r="U26" s="52"/>
      <c r="V26" s="52"/>
      <c r="W26" s="52">
        <v>8</v>
      </c>
      <c r="X26" s="52"/>
      <c r="Y26" s="52">
        <v>5</v>
      </c>
      <c r="Z26" s="52">
        <v>37</v>
      </c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>
        <v>2</v>
      </c>
      <c r="AP26" s="52"/>
      <c r="AQ26" s="52"/>
      <c r="AR26" s="52"/>
      <c r="AS26" s="71">
        <v>1</v>
      </c>
      <c r="AT26" s="71"/>
      <c r="AU26" s="71"/>
      <c r="AV26" s="71"/>
    </row>
    <row r="27" spans="1:48" ht="11.25">
      <c r="A27" s="25" t="s">
        <v>56</v>
      </c>
      <c r="B27" s="25" t="s">
        <v>134</v>
      </c>
      <c r="C27" s="30" t="s">
        <v>75</v>
      </c>
      <c r="D27" s="25" t="s">
        <v>149</v>
      </c>
      <c r="E27" s="27">
        <f t="shared" si="11"/>
        <v>75</v>
      </c>
      <c r="F27" s="27">
        <f t="shared" si="12"/>
        <v>13</v>
      </c>
      <c r="G27" s="27">
        <f t="shared" si="13"/>
        <v>8</v>
      </c>
      <c r="H27" s="27">
        <f t="shared" si="13"/>
        <v>0</v>
      </c>
      <c r="I27" s="51"/>
      <c r="J27" s="51"/>
      <c r="K27" s="51"/>
      <c r="L27" s="51"/>
      <c r="M27" s="27">
        <f t="shared" si="14"/>
        <v>5</v>
      </c>
      <c r="N27" s="27">
        <f t="shared" si="14"/>
        <v>62</v>
      </c>
      <c r="O27" s="52"/>
      <c r="P27" s="52"/>
      <c r="Q27" s="52"/>
      <c r="R27" s="52"/>
      <c r="S27" s="52">
        <v>8</v>
      </c>
      <c r="T27" s="52"/>
      <c r="U27" s="52">
        <v>5</v>
      </c>
      <c r="V27" s="52">
        <v>62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>
        <v>3</v>
      </c>
      <c r="AO27" s="52"/>
      <c r="AP27" s="52"/>
      <c r="AQ27" s="52"/>
      <c r="AR27" s="52"/>
      <c r="AS27" s="71">
        <v>1</v>
      </c>
      <c r="AT27" s="71"/>
      <c r="AU27" s="71">
        <v>3</v>
      </c>
      <c r="AV27" s="71"/>
    </row>
    <row r="28" spans="1:48" ht="11.25">
      <c r="A28" s="25" t="s">
        <v>76</v>
      </c>
      <c r="B28" s="25" t="s">
        <v>139</v>
      </c>
      <c r="C28" s="30" t="s">
        <v>77</v>
      </c>
      <c r="D28" s="25" t="s">
        <v>153</v>
      </c>
      <c r="E28" s="27">
        <f t="shared" si="11"/>
        <v>150</v>
      </c>
      <c r="F28" s="27">
        <f t="shared" si="12"/>
        <v>57</v>
      </c>
      <c r="G28" s="27">
        <f t="shared" si="13"/>
        <v>0</v>
      </c>
      <c r="H28" s="27">
        <f t="shared" si="13"/>
        <v>32</v>
      </c>
      <c r="I28" s="51"/>
      <c r="J28" s="51"/>
      <c r="K28" s="51">
        <v>32</v>
      </c>
      <c r="L28" s="51"/>
      <c r="M28" s="27">
        <f t="shared" si="14"/>
        <v>25</v>
      </c>
      <c r="N28" s="27">
        <f t="shared" si="14"/>
        <v>93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>
        <v>16</v>
      </c>
      <c r="AG28" s="52">
        <v>10</v>
      </c>
      <c r="AH28" s="52">
        <v>24</v>
      </c>
      <c r="AI28" s="52"/>
      <c r="AJ28" s="52">
        <v>16</v>
      </c>
      <c r="AK28" s="52">
        <v>15</v>
      </c>
      <c r="AL28" s="52">
        <v>69</v>
      </c>
      <c r="AM28" s="52"/>
      <c r="AN28" s="52"/>
      <c r="AO28" s="52"/>
      <c r="AP28" s="52"/>
      <c r="AQ28" s="52">
        <v>2</v>
      </c>
      <c r="AR28" s="52">
        <v>4</v>
      </c>
      <c r="AS28" s="71">
        <v>3</v>
      </c>
      <c r="AT28" s="71">
        <v>3</v>
      </c>
      <c r="AU28" s="71"/>
      <c r="AV28" s="71">
        <v>6</v>
      </c>
    </row>
    <row r="29" spans="1:48" s="1" customFormat="1" ht="13.5">
      <c r="A29" s="21" t="s">
        <v>78</v>
      </c>
      <c r="B29" s="21"/>
      <c r="C29" s="31" t="s">
        <v>154</v>
      </c>
      <c r="D29" s="23"/>
      <c r="E29" s="24">
        <f aca="true" t="shared" si="15" ref="E29:AV29">SUM(E30:E34)</f>
        <v>775</v>
      </c>
      <c r="F29" s="24">
        <f t="shared" si="15"/>
        <v>288</v>
      </c>
      <c r="G29" s="24">
        <f t="shared" si="15"/>
        <v>16</v>
      </c>
      <c r="H29" s="24">
        <f t="shared" si="15"/>
        <v>152</v>
      </c>
      <c r="I29" s="24">
        <f t="shared" si="15"/>
        <v>104</v>
      </c>
      <c r="J29" s="24">
        <f t="shared" si="15"/>
        <v>48</v>
      </c>
      <c r="K29" s="24">
        <f t="shared" si="15"/>
        <v>0</v>
      </c>
      <c r="L29" s="24">
        <f t="shared" si="15"/>
        <v>0</v>
      </c>
      <c r="M29" s="24">
        <f t="shared" si="15"/>
        <v>120</v>
      </c>
      <c r="N29" s="24">
        <f t="shared" si="15"/>
        <v>487</v>
      </c>
      <c r="O29" s="24">
        <f t="shared" si="15"/>
        <v>0</v>
      </c>
      <c r="P29" s="24">
        <f t="shared" si="15"/>
        <v>0</v>
      </c>
      <c r="Q29" s="24">
        <f t="shared" si="15"/>
        <v>0</v>
      </c>
      <c r="R29" s="24">
        <f t="shared" si="15"/>
        <v>0</v>
      </c>
      <c r="S29" s="24">
        <f t="shared" si="15"/>
        <v>0</v>
      </c>
      <c r="T29" s="24">
        <f t="shared" si="15"/>
        <v>0</v>
      </c>
      <c r="U29" s="24">
        <f t="shared" si="15"/>
        <v>0</v>
      </c>
      <c r="V29" s="24">
        <f t="shared" si="15"/>
        <v>0</v>
      </c>
      <c r="W29" s="24">
        <f t="shared" si="15"/>
        <v>16</v>
      </c>
      <c r="X29" s="24">
        <f t="shared" si="15"/>
        <v>16</v>
      </c>
      <c r="Y29" s="24">
        <f t="shared" si="15"/>
        <v>20</v>
      </c>
      <c r="Z29" s="24">
        <f t="shared" si="15"/>
        <v>98</v>
      </c>
      <c r="AA29" s="24">
        <f t="shared" si="15"/>
        <v>0</v>
      </c>
      <c r="AB29" s="24">
        <f t="shared" si="15"/>
        <v>40</v>
      </c>
      <c r="AC29" s="24">
        <f t="shared" si="15"/>
        <v>25</v>
      </c>
      <c r="AD29" s="24">
        <f t="shared" si="15"/>
        <v>110</v>
      </c>
      <c r="AE29" s="24">
        <f t="shared" si="15"/>
        <v>0</v>
      </c>
      <c r="AF29" s="24">
        <f t="shared" si="15"/>
        <v>40</v>
      </c>
      <c r="AG29" s="24">
        <f t="shared" si="15"/>
        <v>25</v>
      </c>
      <c r="AH29" s="24">
        <f t="shared" si="15"/>
        <v>85</v>
      </c>
      <c r="AI29" s="24">
        <f t="shared" si="15"/>
        <v>0</v>
      </c>
      <c r="AJ29" s="24">
        <f t="shared" si="15"/>
        <v>56</v>
      </c>
      <c r="AK29" s="24">
        <f t="shared" si="15"/>
        <v>50</v>
      </c>
      <c r="AL29" s="24">
        <f t="shared" si="15"/>
        <v>194</v>
      </c>
      <c r="AM29" s="24">
        <f t="shared" si="15"/>
        <v>0</v>
      </c>
      <c r="AN29" s="24">
        <f t="shared" si="15"/>
        <v>0</v>
      </c>
      <c r="AO29" s="24">
        <f t="shared" si="15"/>
        <v>6</v>
      </c>
      <c r="AP29" s="24">
        <f t="shared" si="15"/>
        <v>7</v>
      </c>
      <c r="AQ29" s="24">
        <f t="shared" si="15"/>
        <v>6</v>
      </c>
      <c r="AR29" s="24">
        <f t="shared" si="15"/>
        <v>12</v>
      </c>
      <c r="AS29" s="24">
        <f t="shared" si="15"/>
        <v>11</v>
      </c>
      <c r="AT29" s="24">
        <f t="shared" si="15"/>
        <v>31</v>
      </c>
      <c r="AU29" s="24">
        <f t="shared" si="15"/>
        <v>17</v>
      </c>
      <c r="AV29" s="24">
        <f t="shared" si="15"/>
        <v>31</v>
      </c>
    </row>
    <row r="30" spans="1:48" ht="19.5">
      <c r="A30" s="25" t="s">
        <v>48</v>
      </c>
      <c r="B30" s="25" t="s">
        <v>134</v>
      </c>
      <c r="C30" s="32" t="s">
        <v>80</v>
      </c>
      <c r="D30" s="25" t="s">
        <v>152</v>
      </c>
      <c r="E30" s="27">
        <f aca="true" t="shared" si="16" ref="E30:E34">SUM(F30,N30)</f>
        <v>75</v>
      </c>
      <c r="F30" s="27">
        <f aca="true" t="shared" si="17" ref="F30:F34">SUM(G30,H30,M30)</f>
        <v>26</v>
      </c>
      <c r="G30" s="27">
        <f aca="true" t="shared" si="18" ref="G30:H34">SUM(O30,S30,W30,AA30,AE30,AI30)</f>
        <v>8</v>
      </c>
      <c r="H30" s="27">
        <f t="shared" si="18"/>
        <v>8</v>
      </c>
      <c r="I30" s="51">
        <v>8</v>
      </c>
      <c r="J30" s="51"/>
      <c r="K30" s="51"/>
      <c r="L30" s="51"/>
      <c r="M30" s="27">
        <f aca="true" t="shared" si="19" ref="M30:N34">SUM(Q30,U30,Y30,AC30,AG30,AK30)</f>
        <v>10</v>
      </c>
      <c r="N30" s="27">
        <f t="shared" si="19"/>
        <v>49</v>
      </c>
      <c r="O30" s="52"/>
      <c r="P30" s="52"/>
      <c r="Q30" s="52"/>
      <c r="R30" s="52"/>
      <c r="S30" s="52"/>
      <c r="T30" s="52"/>
      <c r="U30" s="52"/>
      <c r="V30" s="52"/>
      <c r="W30" s="52">
        <v>8</v>
      </c>
      <c r="X30" s="52">
        <v>8</v>
      </c>
      <c r="Y30" s="52">
        <v>10</v>
      </c>
      <c r="Z30" s="52">
        <v>49</v>
      </c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>
        <v>3</v>
      </c>
      <c r="AP30" s="52"/>
      <c r="AQ30" s="52"/>
      <c r="AR30" s="52"/>
      <c r="AS30" s="71">
        <v>1</v>
      </c>
      <c r="AT30" s="71">
        <v>3</v>
      </c>
      <c r="AU30" s="71">
        <v>3</v>
      </c>
      <c r="AV30" s="71">
        <v>3</v>
      </c>
    </row>
    <row r="31" spans="1:48" ht="19.5">
      <c r="A31" s="25" t="s">
        <v>50</v>
      </c>
      <c r="B31" s="25" t="s">
        <v>155</v>
      </c>
      <c r="C31" s="32" t="s">
        <v>81</v>
      </c>
      <c r="D31" s="25" t="s">
        <v>153</v>
      </c>
      <c r="E31" s="27">
        <f t="shared" si="16"/>
        <v>175</v>
      </c>
      <c r="F31" s="27">
        <f t="shared" si="17"/>
        <v>57</v>
      </c>
      <c r="G31" s="27">
        <f t="shared" si="18"/>
        <v>8</v>
      </c>
      <c r="H31" s="27">
        <f t="shared" si="18"/>
        <v>24</v>
      </c>
      <c r="I31" s="51">
        <v>24</v>
      </c>
      <c r="J31" s="51"/>
      <c r="K31" s="51"/>
      <c r="L31" s="51"/>
      <c r="M31" s="27">
        <f t="shared" si="19"/>
        <v>25</v>
      </c>
      <c r="N31" s="27">
        <f t="shared" si="19"/>
        <v>118</v>
      </c>
      <c r="O31" s="52"/>
      <c r="P31" s="52"/>
      <c r="Q31" s="52"/>
      <c r="R31" s="52"/>
      <c r="S31" s="52"/>
      <c r="T31" s="52"/>
      <c r="U31" s="52"/>
      <c r="V31" s="52"/>
      <c r="W31" s="52">
        <v>8</v>
      </c>
      <c r="X31" s="52">
        <v>8</v>
      </c>
      <c r="Y31" s="52">
        <v>10</v>
      </c>
      <c r="Z31" s="52">
        <v>49</v>
      </c>
      <c r="AA31" s="52"/>
      <c r="AB31" s="52">
        <v>8</v>
      </c>
      <c r="AC31" s="52">
        <v>10</v>
      </c>
      <c r="AD31" s="52">
        <v>32</v>
      </c>
      <c r="AE31" s="52"/>
      <c r="AF31" s="52">
        <v>8</v>
      </c>
      <c r="AG31" s="52">
        <v>5</v>
      </c>
      <c r="AH31" s="52">
        <v>37</v>
      </c>
      <c r="AI31" s="52"/>
      <c r="AJ31" s="52"/>
      <c r="AK31" s="52"/>
      <c r="AL31" s="52"/>
      <c r="AM31" s="52"/>
      <c r="AN31" s="52"/>
      <c r="AO31" s="52">
        <v>3</v>
      </c>
      <c r="AP31" s="52">
        <v>2</v>
      </c>
      <c r="AQ31" s="52">
        <v>2</v>
      </c>
      <c r="AR31" s="52"/>
      <c r="AS31" s="71">
        <v>2</v>
      </c>
      <c r="AT31" s="71">
        <v>7</v>
      </c>
      <c r="AU31" s="71"/>
      <c r="AV31" s="71">
        <v>7</v>
      </c>
    </row>
    <row r="32" spans="1:48" ht="19.5">
      <c r="A32" s="25" t="s">
        <v>52</v>
      </c>
      <c r="B32" s="25" t="s">
        <v>139</v>
      </c>
      <c r="C32" s="32" t="s">
        <v>82</v>
      </c>
      <c r="D32" s="25" t="s">
        <v>156</v>
      </c>
      <c r="E32" s="27">
        <f t="shared" si="16"/>
        <v>175</v>
      </c>
      <c r="F32" s="27">
        <f t="shared" si="17"/>
        <v>65</v>
      </c>
      <c r="G32" s="27">
        <f t="shared" si="18"/>
        <v>0</v>
      </c>
      <c r="H32" s="27">
        <f t="shared" si="18"/>
        <v>40</v>
      </c>
      <c r="I32" s="51">
        <v>40</v>
      </c>
      <c r="J32" s="51"/>
      <c r="K32" s="51"/>
      <c r="L32" s="51"/>
      <c r="M32" s="27">
        <f t="shared" si="19"/>
        <v>25</v>
      </c>
      <c r="N32" s="27">
        <f t="shared" si="19"/>
        <v>110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>
        <v>8</v>
      </c>
      <c r="AC32" s="52"/>
      <c r="AD32" s="52">
        <v>42</v>
      </c>
      <c r="AE32" s="52"/>
      <c r="AF32" s="52">
        <v>8</v>
      </c>
      <c r="AG32" s="52">
        <v>5</v>
      </c>
      <c r="AH32" s="52">
        <v>12</v>
      </c>
      <c r="AI32" s="52"/>
      <c r="AJ32" s="52">
        <v>24</v>
      </c>
      <c r="AK32" s="52">
        <v>20</v>
      </c>
      <c r="AL32" s="52">
        <v>56</v>
      </c>
      <c r="AM32" s="52"/>
      <c r="AN32" s="52"/>
      <c r="AO32" s="52"/>
      <c r="AP32" s="52">
        <v>2</v>
      </c>
      <c r="AQ32" s="52">
        <v>1</v>
      </c>
      <c r="AR32" s="52">
        <v>4</v>
      </c>
      <c r="AS32" s="71">
        <v>3</v>
      </c>
      <c r="AT32" s="71">
        <v>7</v>
      </c>
      <c r="AU32" s="71"/>
      <c r="AV32" s="71">
        <v>7</v>
      </c>
    </row>
    <row r="33" spans="1:48" ht="19.5">
      <c r="A33" s="25" t="s">
        <v>54</v>
      </c>
      <c r="B33" s="25" t="s">
        <v>139</v>
      </c>
      <c r="C33" s="32" t="s">
        <v>83</v>
      </c>
      <c r="D33" s="25" t="s">
        <v>157</v>
      </c>
      <c r="E33" s="27">
        <f t="shared" si="16"/>
        <v>150</v>
      </c>
      <c r="F33" s="27">
        <f t="shared" si="17"/>
        <v>57</v>
      </c>
      <c r="G33" s="27">
        <f t="shared" si="18"/>
        <v>0</v>
      </c>
      <c r="H33" s="27">
        <f t="shared" si="18"/>
        <v>32</v>
      </c>
      <c r="I33" s="51">
        <v>32</v>
      </c>
      <c r="J33" s="51"/>
      <c r="K33" s="51"/>
      <c r="L33" s="51"/>
      <c r="M33" s="27">
        <f t="shared" si="19"/>
        <v>25</v>
      </c>
      <c r="N33" s="27">
        <f t="shared" si="19"/>
        <v>93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>
        <v>8</v>
      </c>
      <c r="AC33" s="52">
        <v>5</v>
      </c>
      <c r="AD33" s="52">
        <v>12</v>
      </c>
      <c r="AE33" s="52"/>
      <c r="AF33" s="52">
        <v>8</v>
      </c>
      <c r="AG33" s="52">
        <v>5</v>
      </c>
      <c r="AH33" s="52">
        <v>12</v>
      </c>
      <c r="AI33" s="52"/>
      <c r="AJ33" s="52">
        <v>16</v>
      </c>
      <c r="AK33" s="52">
        <v>15</v>
      </c>
      <c r="AL33" s="52">
        <v>69</v>
      </c>
      <c r="AM33" s="52"/>
      <c r="AN33" s="52"/>
      <c r="AO33" s="52"/>
      <c r="AP33" s="52">
        <v>1</v>
      </c>
      <c r="AQ33" s="52">
        <v>1</v>
      </c>
      <c r="AR33" s="52">
        <v>4</v>
      </c>
      <c r="AS33" s="71">
        <v>2</v>
      </c>
      <c r="AT33" s="71">
        <v>6</v>
      </c>
      <c r="AU33" s="71">
        <v>6</v>
      </c>
      <c r="AV33" s="71">
        <v>6</v>
      </c>
    </row>
    <row r="34" spans="1:48" ht="11.25">
      <c r="A34" s="25" t="s">
        <v>56</v>
      </c>
      <c r="B34" s="25" t="s">
        <v>155</v>
      </c>
      <c r="C34" s="32" t="s">
        <v>84</v>
      </c>
      <c r="D34" s="25" t="s">
        <v>157</v>
      </c>
      <c r="E34" s="27">
        <f t="shared" si="16"/>
        <v>200</v>
      </c>
      <c r="F34" s="27">
        <f t="shared" si="17"/>
        <v>83</v>
      </c>
      <c r="G34" s="27">
        <f t="shared" si="18"/>
        <v>0</v>
      </c>
      <c r="H34" s="27">
        <f t="shared" si="18"/>
        <v>48</v>
      </c>
      <c r="I34" s="51"/>
      <c r="J34" s="51">
        <v>48</v>
      </c>
      <c r="K34" s="51"/>
      <c r="L34" s="51"/>
      <c r="M34" s="27">
        <f t="shared" si="19"/>
        <v>35</v>
      </c>
      <c r="N34" s="27">
        <f t="shared" si="19"/>
        <v>117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>
        <v>16</v>
      </c>
      <c r="AC34" s="52">
        <v>10</v>
      </c>
      <c r="AD34" s="52">
        <v>24</v>
      </c>
      <c r="AE34" s="52"/>
      <c r="AF34" s="52">
        <v>16</v>
      </c>
      <c r="AG34" s="52">
        <v>10</v>
      </c>
      <c r="AH34" s="52">
        <v>24</v>
      </c>
      <c r="AI34" s="52"/>
      <c r="AJ34" s="52">
        <v>16</v>
      </c>
      <c r="AK34" s="52">
        <v>15</v>
      </c>
      <c r="AL34" s="52">
        <v>69</v>
      </c>
      <c r="AM34" s="52"/>
      <c r="AN34" s="52"/>
      <c r="AO34" s="52"/>
      <c r="AP34" s="52">
        <v>2</v>
      </c>
      <c r="AQ34" s="52">
        <v>2</v>
      </c>
      <c r="AR34" s="52">
        <v>4</v>
      </c>
      <c r="AS34" s="71">
        <v>3</v>
      </c>
      <c r="AT34" s="71">
        <v>8</v>
      </c>
      <c r="AU34" s="71">
        <v>8</v>
      </c>
      <c r="AV34" s="71">
        <v>8</v>
      </c>
    </row>
    <row r="35" spans="1:50" s="2" customFormat="1" ht="13.5">
      <c r="A35" s="33" t="s">
        <v>85</v>
      </c>
      <c r="B35" s="33"/>
      <c r="C35" s="22" t="s">
        <v>163</v>
      </c>
      <c r="D35" s="33"/>
      <c r="E35" s="34">
        <f>SUM(E36:E37)</f>
        <v>725</v>
      </c>
      <c r="F35" s="34">
        <f aca="true" t="shared" si="20" ref="E35:AV35">SUM(F36:F37)</f>
        <v>25</v>
      </c>
      <c r="G35" s="34">
        <f t="shared" si="20"/>
        <v>0</v>
      </c>
      <c r="H35" s="34">
        <f t="shared" si="20"/>
        <v>15</v>
      </c>
      <c r="I35" s="34">
        <f t="shared" si="20"/>
        <v>0</v>
      </c>
      <c r="J35" s="34">
        <f t="shared" si="20"/>
        <v>15</v>
      </c>
      <c r="K35" s="34">
        <f t="shared" si="20"/>
        <v>0</v>
      </c>
      <c r="L35" s="34">
        <f t="shared" si="20"/>
        <v>0</v>
      </c>
      <c r="M35" s="34">
        <f t="shared" si="20"/>
        <v>10</v>
      </c>
      <c r="N35" s="34">
        <f t="shared" si="20"/>
        <v>700</v>
      </c>
      <c r="O35" s="34">
        <f t="shared" si="20"/>
        <v>0</v>
      </c>
      <c r="P35" s="34">
        <f t="shared" si="20"/>
        <v>0</v>
      </c>
      <c r="Q35" s="34">
        <f t="shared" si="20"/>
        <v>0</v>
      </c>
      <c r="R35" s="34">
        <f t="shared" si="20"/>
        <v>0</v>
      </c>
      <c r="S35" s="34">
        <f t="shared" si="20"/>
        <v>0</v>
      </c>
      <c r="T35" s="34">
        <f t="shared" si="20"/>
        <v>15</v>
      </c>
      <c r="U35" s="34">
        <f t="shared" si="20"/>
        <v>10</v>
      </c>
      <c r="V35" s="34">
        <f t="shared" si="20"/>
        <v>100</v>
      </c>
      <c r="W35" s="34">
        <f t="shared" si="20"/>
        <v>0</v>
      </c>
      <c r="X35" s="34">
        <f t="shared" si="20"/>
        <v>0</v>
      </c>
      <c r="Y35" s="34">
        <f t="shared" si="20"/>
        <v>0</v>
      </c>
      <c r="Z35" s="34">
        <f t="shared" si="20"/>
        <v>120</v>
      </c>
      <c r="AA35" s="34">
        <f t="shared" si="20"/>
        <v>0</v>
      </c>
      <c r="AB35" s="34">
        <f t="shared" si="20"/>
        <v>0</v>
      </c>
      <c r="AC35" s="34">
        <f t="shared" si="20"/>
        <v>0</v>
      </c>
      <c r="AD35" s="34">
        <f t="shared" si="20"/>
        <v>120</v>
      </c>
      <c r="AE35" s="34">
        <f t="shared" si="20"/>
        <v>0</v>
      </c>
      <c r="AF35" s="34">
        <f t="shared" si="20"/>
        <v>0</v>
      </c>
      <c r="AG35" s="34">
        <f t="shared" si="20"/>
        <v>0</v>
      </c>
      <c r="AH35" s="34">
        <f t="shared" si="20"/>
        <v>240</v>
      </c>
      <c r="AI35" s="34">
        <f t="shared" si="20"/>
        <v>0</v>
      </c>
      <c r="AJ35" s="34">
        <f t="shared" si="20"/>
        <v>0</v>
      </c>
      <c r="AK35" s="34">
        <f t="shared" si="20"/>
        <v>0</v>
      </c>
      <c r="AL35" s="34">
        <f t="shared" si="20"/>
        <v>120</v>
      </c>
      <c r="AM35" s="34">
        <f t="shared" si="20"/>
        <v>0</v>
      </c>
      <c r="AN35" s="34">
        <f t="shared" si="20"/>
        <v>5</v>
      </c>
      <c r="AO35" s="34">
        <f t="shared" si="20"/>
        <v>4</v>
      </c>
      <c r="AP35" s="34">
        <f t="shared" si="20"/>
        <v>4</v>
      </c>
      <c r="AQ35" s="34">
        <f t="shared" si="20"/>
        <v>8</v>
      </c>
      <c r="AR35" s="34">
        <f t="shared" si="20"/>
        <v>4</v>
      </c>
      <c r="AS35" s="34">
        <f t="shared" si="20"/>
        <v>1</v>
      </c>
      <c r="AT35" s="34">
        <f t="shared" si="20"/>
        <v>25</v>
      </c>
      <c r="AU35" s="34">
        <f t="shared" si="20"/>
        <v>0</v>
      </c>
      <c r="AV35" s="34">
        <f t="shared" si="20"/>
        <v>0</v>
      </c>
      <c r="AX35" s="73"/>
    </row>
    <row r="36" spans="1:48" ht="11.25">
      <c r="A36" s="25" t="s">
        <v>48</v>
      </c>
      <c r="B36" s="25" t="s">
        <v>134</v>
      </c>
      <c r="C36" s="26" t="s">
        <v>164</v>
      </c>
      <c r="D36" s="25" t="s">
        <v>149</v>
      </c>
      <c r="E36" s="27">
        <f>SUM(F36,N36)</f>
        <v>50</v>
      </c>
      <c r="F36" s="27">
        <f>SUM(G36,H36,M36)</f>
        <v>25</v>
      </c>
      <c r="G36" s="27">
        <f>SUM(O36,S36,W36,AA36,AE36,AI36)</f>
        <v>0</v>
      </c>
      <c r="H36" s="27">
        <f>SUM(P36,T36,X36,AB36,AF36,AJ36)</f>
        <v>15</v>
      </c>
      <c r="I36" s="51"/>
      <c r="J36" s="51">
        <v>15</v>
      </c>
      <c r="K36" s="51"/>
      <c r="L36" s="51"/>
      <c r="M36" s="27">
        <f>SUM(Q36,U36,Y36,AC36,AG36,AK36)</f>
        <v>10</v>
      </c>
      <c r="N36" s="27">
        <f>SUM(R36,V36,Z36,AD36,AH36,AL36)</f>
        <v>25</v>
      </c>
      <c r="O36" s="52"/>
      <c r="P36" s="52"/>
      <c r="Q36" s="52"/>
      <c r="R36" s="52"/>
      <c r="S36" s="52"/>
      <c r="T36" s="52">
        <v>15</v>
      </c>
      <c r="U36" s="52">
        <v>10</v>
      </c>
      <c r="V36" s="52">
        <v>25</v>
      </c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>
        <v>2</v>
      </c>
      <c r="AO36" s="52"/>
      <c r="AP36" s="52"/>
      <c r="AQ36" s="52"/>
      <c r="AR36" s="52"/>
      <c r="AS36" s="71">
        <v>1</v>
      </c>
      <c r="AT36" s="71">
        <v>2</v>
      </c>
      <c r="AU36" s="71"/>
      <c r="AV36" s="71"/>
    </row>
    <row r="37" spans="1:48" ht="11.25">
      <c r="A37" s="25" t="s">
        <v>50</v>
      </c>
      <c r="B37" s="25" t="s">
        <v>155</v>
      </c>
      <c r="C37" s="26" t="s">
        <v>88</v>
      </c>
      <c r="D37" s="25" t="s">
        <v>157</v>
      </c>
      <c r="E37" s="27">
        <f aca="true" t="shared" si="21" ref="E37">SUM(F37,N37)</f>
        <v>675</v>
      </c>
      <c r="F37" s="27">
        <f aca="true" t="shared" si="22" ref="F37">SUM(G37,H37,M37)</f>
        <v>0</v>
      </c>
      <c r="G37" s="27">
        <f aca="true" t="shared" si="23" ref="G37">SUM(O37,S37,W37,AA37,AE37,AI37)</f>
        <v>0</v>
      </c>
      <c r="H37" s="27">
        <f aca="true" t="shared" si="24" ref="H37">SUM(P37,T37,X37,AB37,AF37,AJ37)</f>
        <v>0</v>
      </c>
      <c r="I37" s="51"/>
      <c r="J37" s="51"/>
      <c r="K37" s="51"/>
      <c r="L37" s="51"/>
      <c r="M37" s="27">
        <f aca="true" t="shared" si="25" ref="M37">SUM(Q37,U37,Y37,AC37,AG37,AK37)</f>
        <v>0</v>
      </c>
      <c r="N37" s="27">
        <f aca="true" t="shared" si="26" ref="N37">SUM(R37,V37,Z37,AD37,AH37,AL37)</f>
        <v>675</v>
      </c>
      <c r="O37" s="52"/>
      <c r="P37" s="52"/>
      <c r="Q37" s="52"/>
      <c r="R37" s="52"/>
      <c r="S37" s="52"/>
      <c r="T37" s="52"/>
      <c r="U37" s="52"/>
      <c r="V37" s="52">
        <v>75</v>
      </c>
      <c r="W37" s="52"/>
      <c r="X37" s="52"/>
      <c r="Y37" s="52"/>
      <c r="Z37" s="52">
        <v>120</v>
      </c>
      <c r="AA37" s="52"/>
      <c r="AB37" s="52"/>
      <c r="AC37" s="52"/>
      <c r="AD37" s="52">
        <v>120</v>
      </c>
      <c r="AE37" s="52"/>
      <c r="AF37" s="52"/>
      <c r="AG37" s="52"/>
      <c r="AH37" s="52">
        <v>240</v>
      </c>
      <c r="AI37" s="52"/>
      <c r="AJ37" s="52"/>
      <c r="AK37" s="52"/>
      <c r="AL37" s="52">
        <v>120</v>
      </c>
      <c r="AM37" s="52"/>
      <c r="AN37" s="52">
        <v>3</v>
      </c>
      <c r="AO37" s="52">
        <v>4</v>
      </c>
      <c r="AP37" s="52">
        <v>4</v>
      </c>
      <c r="AQ37" s="52">
        <v>8</v>
      </c>
      <c r="AR37" s="52">
        <v>4</v>
      </c>
      <c r="AS37" s="52"/>
      <c r="AT37" s="52">
        <v>23</v>
      </c>
      <c r="AU37" s="52"/>
      <c r="AV37" s="52"/>
    </row>
    <row r="38" spans="1:48" ht="11.25">
      <c r="A38" s="35" t="s">
        <v>160</v>
      </c>
      <c r="B38" s="36"/>
      <c r="C38" s="37"/>
      <c r="D38" s="38"/>
      <c r="E38" s="39">
        <f aca="true" t="shared" si="27" ref="E38:N38">SUM(E29,E22,E12,E7)</f>
        <v>3876</v>
      </c>
      <c r="F38" s="39">
        <f t="shared" si="27"/>
        <v>1234</v>
      </c>
      <c r="G38" s="39">
        <f t="shared" si="27"/>
        <v>101</v>
      </c>
      <c r="H38" s="39">
        <f t="shared" si="27"/>
        <v>743</v>
      </c>
      <c r="I38" s="39">
        <f t="shared" si="27"/>
        <v>120</v>
      </c>
      <c r="J38" s="39">
        <f t="shared" si="27"/>
        <v>591</v>
      </c>
      <c r="K38" s="39">
        <f t="shared" si="27"/>
        <v>32</v>
      </c>
      <c r="L38" s="39">
        <f t="shared" si="27"/>
        <v>0</v>
      </c>
      <c r="M38" s="39">
        <f t="shared" si="27"/>
        <v>390</v>
      </c>
      <c r="N38" s="39">
        <f t="shared" si="27"/>
        <v>2642</v>
      </c>
      <c r="O38" s="53">
        <f>SUM(O7,O12,O22,O29,O35)</f>
        <v>37</v>
      </c>
      <c r="P38" s="53">
        <f aca="true" t="shared" si="28" ref="P38:AR38">SUM(P7,P12,P22,P29,P35)</f>
        <v>111</v>
      </c>
      <c r="Q38" s="53">
        <f t="shared" si="28"/>
        <v>75</v>
      </c>
      <c r="R38" s="53">
        <f t="shared" si="28"/>
        <v>550</v>
      </c>
      <c r="S38" s="53">
        <f t="shared" si="28"/>
        <v>32</v>
      </c>
      <c r="T38" s="53">
        <f t="shared" si="28"/>
        <v>127</v>
      </c>
      <c r="U38" s="53">
        <f t="shared" si="28"/>
        <v>75</v>
      </c>
      <c r="V38" s="53">
        <f t="shared" si="28"/>
        <v>519</v>
      </c>
      <c r="W38" s="53">
        <f t="shared" si="28"/>
        <v>32</v>
      </c>
      <c r="X38" s="53">
        <f t="shared" si="28"/>
        <v>80</v>
      </c>
      <c r="Y38" s="53">
        <f t="shared" si="28"/>
        <v>50</v>
      </c>
      <c r="Z38" s="53">
        <f t="shared" si="28"/>
        <v>608</v>
      </c>
      <c r="AA38" s="53">
        <f t="shared" si="28"/>
        <v>0</v>
      </c>
      <c r="AB38" s="53">
        <f t="shared" si="28"/>
        <v>144</v>
      </c>
      <c r="AC38" s="53">
        <f t="shared" si="28"/>
        <v>50</v>
      </c>
      <c r="AD38" s="53">
        <f t="shared" si="28"/>
        <v>551</v>
      </c>
      <c r="AE38" s="53">
        <f t="shared" si="28"/>
        <v>0</v>
      </c>
      <c r="AF38" s="53">
        <f t="shared" si="28"/>
        <v>136</v>
      </c>
      <c r="AG38" s="53">
        <f t="shared" si="28"/>
        <v>65</v>
      </c>
      <c r="AH38" s="53">
        <f t="shared" si="28"/>
        <v>589</v>
      </c>
      <c r="AI38" s="53">
        <f t="shared" si="28"/>
        <v>0</v>
      </c>
      <c r="AJ38" s="53">
        <f t="shared" si="28"/>
        <v>160</v>
      </c>
      <c r="AK38" s="53">
        <f t="shared" si="28"/>
        <v>85</v>
      </c>
      <c r="AL38" s="53">
        <f t="shared" si="28"/>
        <v>525</v>
      </c>
      <c r="AM38" s="53">
        <f t="shared" si="28"/>
        <v>30</v>
      </c>
      <c r="AN38" s="53">
        <f t="shared" si="28"/>
        <v>30</v>
      </c>
      <c r="AO38" s="53">
        <f t="shared" si="28"/>
        <v>30</v>
      </c>
      <c r="AP38" s="53">
        <f t="shared" si="28"/>
        <v>30</v>
      </c>
      <c r="AQ38" s="53">
        <f t="shared" si="28"/>
        <v>30</v>
      </c>
      <c r="AR38" s="53">
        <f t="shared" si="28"/>
        <v>30</v>
      </c>
      <c r="AS38" s="39">
        <f>SUM(AS7,AS12,AS22,AS29)</f>
        <v>53</v>
      </c>
      <c r="AT38" s="39">
        <v>155</v>
      </c>
      <c r="AU38" s="39">
        <f>SUM(AU7,AU12,AU22,AU29)</f>
        <v>33</v>
      </c>
      <c r="AV38" s="39">
        <f>SUM(AV7,AV12,AV22,AV29)</f>
        <v>86</v>
      </c>
    </row>
    <row r="39" spans="1:48" ht="11.25">
      <c r="A39" s="40"/>
      <c r="B39" s="41"/>
      <c r="C39" s="4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4">
        <f>SUM(O38:R38)</f>
        <v>773</v>
      </c>
      <c r="P39" s="55"/>
      <c r="Q39" s="55"/>
      <c r="R39" s="56"/>
      <c r="S39" s="54">
        <f>SUM(S38:V38)</f>
        <v>753</v>
      </c>
      <c r="T39" s="55"/>
      <c r="U39" s="55"/>
      <c r="V39" s="56"/>
      <c r="W39" s="54">
        <f>SUM(W38:Z38)</f>
        <v>770</v>
      </c>
      <c r="X39" s="55"/>
      <c r="Y39" s="55"/>
      <c r="Z39" s="56"/>
      <c r="AA39" s="54">
        <f>SUM(AA38:AD38)</f>
        <v>745</v>
      </c>
      <c r="AB39" s="55"/>
      <c r="AC39" s="55"/>
      <c r="AD39" s="56"/>
      <c r="AE39" s="54">
        <f>SUM(AE38:AH38)</f>
        <v>790</v>
      </c>
      <c r="AF39" s="55"/>
      <c r="AG39" s="55"/>
      <c r="AH39" s="56"/>
      <c r="AI39" s="54">
        <f>SUM(AI38:AL38)</f>
        <v>770</v>
      </c>
      <c r="AJ39" s="55"/>
      <c r="AK39" s="55"/>
      <c r="AL39" s="56"/>
      <c r="AM39" s="63">
        <f>SUM(AM38:AR38)</f>
        <v>180</v>
      </c>
      <c r="AN39" s="64"/>
      <c r="AO39" s="64"/>
      <c r="AP39" s="64"/>
      <c r="AQ39" s="64"/>
      <c r="AR39" s="72"/>
      <c r="AS39" s="43"/>
      <c r="AT39" s="43"/>
      <c r="AU39" s="43"/>
      <c r="AV39" s="43"/>
    </row>
    <row r="41" ht="11.25">
      <c r="C41" s="44" t="s">
        <v>161</v>
      </c>
    </row>
    <row r="42" ht="21">
      <c r="C42" s="45" t="s">
        <v>90</v>
      </c>
    </row>
  </sheetData>
  <sheetProtection/>
  <mergeCells count="63">
    <mergeCell ref="A1:AL1"/>
    <mergeCell ref="AM1:AV1"/>
    <mergeCell ref="A2:C2"/>
    <mergeCell ref="E3:N3"/>
    <mergeCell ref="O3:AL3"/>
    <mergeCell ref="AM3:AV3"/>
    <mergeCell ref="O4:V4"/>
    <mergeCell ref="W4:AD4"/>
    <mergeCell ref="AE4:AL4"/>
    <mergeCell ref="AM4:AR4"/>
    <mergeCell ref="AS4:AV4"/>
    <mergeCell ref="O5:R5"/>
    <mergeCell ref="S5:V5"/>
    <mergeCell ref="W5:Z5"/>
    <mergeCell ref="AA5:AD5"/>
    <mergeCell ref="AE5:AH5"/>
    <mergeCell ref="AI5:AL5"/>
    <mergeCell ref="O39:R39"/>
    <mergeCell ref="S39:V39"/>
    <mergeCell ref="W39:Z39"/>
    <mergeCell ref="AA39:AD39"/>
    <mergeCell ref="AE39:AH39"/>
    <mergeCell ref="AI39:AL39"/>
    <mergeCell ref="AM39:AR39"/>
    <mergeCell ref="A3:A6"/>
    <mergeCell ref="B3:B6"/>
    <mergeCell ref="C3:C6"/>
    <mergeCell ref="D3:D6"/>
    <mergeCell ref="E4:E6"/>
    <mergeCell ref="E38:E39"/>
    <mergeCell ref="F4:F6"/>
    <mergeCell ref="F38:F39"/>
    <mergeCell ref="G4:G6"/>
    <mergeCell ref="G38:G39"/>
    <mergeCell ref="H4:H6"/>
    <mergeCell ref="H38:H39"/>
    <mergeCell ref="I4:I6"/>
    <mergeCell ref="I38:I39"/>
    <mergeCell ref="J4:J6"/>
    <mergeCell ref="J38:J39"/>
    <mergeCell ref="K4:K6"/>
    <mergeCell ref="K38:K39"/>
    <mergeCell ref="L4:L6"/>
    <mergeCell ref="L38:L39"/>
    <mergeCell ref="M4:M6"/>
    <mergeCell ref="M38:M39"/>
    <mergeCell ref="N4:N6"/>
    <mergeCell ref="N38:N39"/>
    <mergeCell ref="AM5:AM6"/>
    <mergeCell ref="AN5:AN6"/>
    <mergeCell ref="AO5:AO6"/>
    <mergeCell ref="AP5:AP6"/>
    <mergeCell ref="AQ5:AQ6"/>
    <mergeCell ref="AR5:AR6"/>
    <mergeCell ref="AS5:AS6"/>
    <mergeCell ref="AS38:AS39"/>
    <mergeCell ref="AT5:AT6"/>
    <mergeCell ref="AT38:AT39"/>
    <mergeCell ref="AU5:AU6"/>
    <mergeCell ref="AU38:AU39"/>
    <mergeCell ref="AV5:AV6"/>
    <mergeCell ref="AV38:AV39"/>
    <mergeCell ref="A38:D39"/>
  </mergeCells>
  <printOptions/>
  <pageMargins left="0.75" right="0.75" top="1" bottom="1" header="0.3" footer="0.3"/>
  <pageSetup fitToHeight="1" fitToWidth="1" orientation="landscape" paperSize="9" scale="1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Anna Stolarczyk</cp:lastModifiedBy>
  <dcterms:created xsi:type="dcterms:W3CDTF">2017-03-14T21:36:00Z</dcterms:created>
  <dcterms:modified xsi:type="dcterms:W3CDTF">2023-06-02T21:09:47Z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19FC4674325E47979AA636DF8077F56C</vt:lpwstr>
  </property>
  <property fmtid="{D5CDD505-2E9C-101B-9397-08002B2CF9AE}" pid="4" name="KSOProductBuildV">
    <vt:lpwstr>1045-11.2.0.11537</vt:lpwstr>
  </property>
</Properties>
</file>