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206" documentId="106_{14D312F3-0DBD-4355-8E2B-41B08C7BDB89}" xr6:coauthVersionLast="47" xr6:coauthVersionMax="47" xr10:uidLastSave="{556F782E-9B3F-4CB1-B607-75B9E6DB6126}"/>
  <bookViews>
    <workbookView xWindow="-96" yWindow="-96" windowWidth="23232" windowHeight="12432" activeTab="2" xr2:uid="{00000000-000D-0000-FFFF-FFFF00000000}"/>
  </bookViews>
  <sheets>
    <sheet name="zalacznik_nr_1" sheetId="4" r:id="rId1"/>
    <sheet name="zalacznik_nr_2" sheetId="3" r:id="rId2"/>
    <sheet name="zalacznik_nr_3" sheetId="2" r:id="rId3"/>
  </sheets>
  <definedNames>
    <definedName name="_xlnm.Print_Area" localSheetId="1">zalacznik_nr_2!$A$1:$BC$91</definedName>
    <definedName name="OLE_LINK1" localSheetId="1">zalacznik_nr_2!#REF!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  <c r="L8" i="3" l="1"/>
  <c r="K28" i="2"/>
  <c r="L28" i="2"/>
  <c r="M28" i="2"/>
  <c r="K17" i="2"/>
  <c r="L17" i="2"/>
  <c r="M17" i="2"/>
  <c r="J8" i="3"/>
  <c r="K80" i="2"/>
  <c r="L80" i="2"/>
  <c r="M80" i="2"/>
  <c r="N80" i="2"/>
  <c r="K72" i="2"/>
  <c r="L72" i="2"/>
  <c r="M72" i="2"/>
  <c r="N72" i="2"/>
  <c r="K64" i="2"/>
  <c r="L64" i="2"/>
  <c r="M64" i="2"/>
  <c r="N64" i="2"/>
  <c r="K56" i="2"/>
  <c r="L56" i="2"/>
  <c r="M56" i="2"/>
  <c r="N56" i="2"/>
  <c r="K41" i="2"/>
  <c r="L41" i="2"/>
  <c r="M41" i="2"/>
  <c r="N41" i="2"/>
  <c r="K7" i="2"/>
  <c r="L7" i="2"/>
  <c r="M7" i="2"/>
  <c r="N7" i="2"/>
  <c r="P18" i="3"/>
  <c r="O18" i="3"/>
  <c r="AS7" i="2"/>
  <c r="AS17" i="2"/>
  <c r="AS28" i="2"/>
  <c r="AS41" i="2"/>
  <c r="AS64" i="2"/>
  <c r="AS80" i="2"/>
  <c r="O65" i="3"/>
  <c r="O67" i="3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T28" i="2"/>
  <c r="AU28" i="2"/>
  <c r="AU7" i="2"/>
  <c r="AU17" i="2"/>
  <c r="AU41" i="2"/>
  <c r="AU64" i="2"/>
  <c r="AU80" i="2"/>
  <c r="AV28" i="2"/>
  <c r="AW28" i="2"/>
  <c r="AX28" i="2"/>
  <c r="AY28" i="2"/>
  <c r="AZ28" i="2"/>
  <c r="BA28" i="2"/>
  <c r="BB28" i="2"/>
  <c r="BC28" i="2"/>
  <c r="BC7" i="2"/>
  <c r="BC17" i="2"/>
  <c r="BC41" i="2"/>
  <c r="BC56" i="2"/>
  <c r="BC80" i="2"/>
  <c r="BD28" i="2"/>
  <c r="BG28" i="2"/>
  <c r="BH28" i="2"/>
  <c r="I17" i="2"/>
  <c r="J17" i="2"/>
  <c r="N17" i="2"/>
  <c r="Q17" i="2"/>
  <c r="R17" i="2"/>
  <c r="S17" i="2"/>
  <c r="T17" i="2"/>
  <c r="U17" i="2"/>
  <c r="V17" i="2"/>
  <c r="W17" i="2"/>
  <c r="X17" i="2"/>
  <c r="Y17" i="2"/>
  <c r="Z17" i="2"/>
  <c r="AA17" i="2"/>
  <c r="AB17" i="2"/>
  <c r="AB7" i="2"/>
  <c r="AB41" i="2"/>
  <c r="AB72" i="2"/>
  <c r="AB80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T17" i="2"/>
  <c r="AT7" i="2"/>
  <c r="AT41" i="2"/>
  <c r="AT64" i="2"/>
  <c r="AT80" i="2"/>
  <c r="AV17" i="2"/>
  <c r="AW17" i="2"/>
  <c r="AX17" i="2"/>
  <c r="AY17" i="2"/>
  <c r="AZ17" i="2"/>
  <c r="BA17" i="2"/>
  <c r="BB17" i="2"/>
  <c r="BD17" i="2"/>
  <c r="BG17" i="2"/>
  <c r="BH17" i="2"/>
  <c r="J41" i="2"/>
  <c r="I41" i="2"/>
  <c r="P8" i="2"/>
  <c r="V41" i="2"/>
  <c r="W41" i="2"/>
  <c r="X41" i="2"/>
  <c r="Y41" i="2"/>
  <c r="Z41" i="2"/>
  <c r="AA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V41" i="2"/>
  <c r="AW41" i="2"/>
  <c r="AX41" i="2"/>
  <c r="AY41" i="2"/>
  <c r="AZ41" i="2"/>
  <c r="BA41" i="2"/>
  <c r="BB41" i="2"/>
  <c r="BD41" i="2"/>
  <c r="BG41" i="2"/>
  <c r="BH41" i="2"/>
  <c r="U41" i="2"/>
  <c r="R41" i="2"/>
  <c r="S41" i="2"/>
  <c r="T41" i="2"/>
  <c r="Q41" i="2"/>
  <c r="I82" i="3"/>
  <c r="K82" i="3"/>
  <c r="J82" i="3"/>
  <c r="M82" i="3"/>
  <c r="L82" i="3"/>
  <c r="N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I74" i="3"/>
  <c r="K74" i="3"/>
  <c r="J74" i="3"/>
  <c r="M74" i="3"/>
  <c r="L74" i="3"/>
  <c r="N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BA74" i="3"/>
  <c r="BB74" i="3"/>
  <c r="BC74" i="3"/>
  <c r="I66" i="3"/>
  <c r="K66" i="3"/>
  <c r="J66" i="3"/>
  <c r="M66" i="3"/>
  <c r="L66" i="3"/>
  <c r="N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BA66" i="3"/>
  <c r="BB66" i="3"/>
  <c r="BC66" i="3"/>
  <c r="I58" i="3"/>
  <c r="K58" i="3"/>
  <c r="J58" i="3"/>
  <c r="M58" i="3"/>
  <c r="L58" i="3"/>
  <c r="N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BA58" i="3"/>
  <c r="BB58" i="3"/>
  <c r="BC58" i="3"/>
  <c r="I43" i="3"/>
  <c r="K43" i="3"/>
  <c r="J43" i="3"/>
  <c r="M43" i="3"/>
  <c r="L43" i="3"/>
  <c r="N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BA43" i="3"/>
  <c r="BB43" i="3"/>
  <c r="BC43" i="3"/>
  <c r="I30" i="3"/>
  <c r="K30" i="3"/>
  <c r="J30" i="3"/>
  <c r="M30" i="3"/>
  <c r="L30" i="3"/>
  <c r="N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BA30" i="3"/>
  <c r="BB30" i="3"/>
  <c r="BC30" i="3"/>
  <c r="I19" i="3"/>
  <c r="I8" i="3"/>
  <c r="K19" i="3"/>
  <c r="J19" i="3"/>
  <c r="M19" i="3"/>
  <c r="L19" i="3"/>
  <c r="N19" i="3"/>
  <c r="Q19" i="3"/>
  <c r="R19" i="3"/>
  <c r="S19" i="3"/>
  <c r="T19" i="3"/>
  <c r="U19" i="3"/>
  <c r="V19" i="3"/>
  <c r="W19" i="3"/>
  <c r="X19" i="3"/>
  <c r="X8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BA19" i="3"/>
  <c r="BB19" i="3"/>
  <c r="BC19" i="3"/>
  <c r="K8" i="3"/>
  <c r="M8" i="3"/>
  <c r="N8" i="3"/>
  <c r="Q8" i="3"/>
  <c r="R8" i="3"/>
  <c r="S8" i="3"/>
  <c r="T8" i="3"/>
  <c r="U8" i="3"/>
  <c r="V8" i="3"/>
  <c r="W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BA8" i="3"/>
  <c r="BB8" i="3"/>
  <c r="BC8" i="3"/>
  <c r="BR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C84" i="4"/>
  <c r="BU77" i="4"/>
  <c r="BT77" i="4"/>
  <c r="BS77" i="4"/>
  <c r="BU76" i="4"/>
  <c r="BT76" i="4"/>
  <c r="BS76" i="4"/>
  <c r="BU75" i="4"/>
  <c r="BT75" i="4"/>
  <c r="BS75" i="4"/>
  <c r="BU74" i="4"/>
  <c r="BT74" i="4"/>
  <c r="BS74" i="4"/>
  <c r="BU73" i="4"/>
  <c r="BT73" i="4"/>
  <c r="BS73" i="4"/>
  <c r="BU72" i="4"/>
  <c r="BT72" i="4"/>
  <c r="BS72" i="4"/>
  <c r="BU71" i="4"/>
  <c r="BT71" i="4"/>
  <c r="BS71" i="4"/>
  <c r="BU9" i="4"/>
  <c r="BT9" i="4"/>
  <c r="BS9" i="4"/>
  <c r="P9" i="2"/>
  <c r="G10" i="2"/>
  <c r="H10" i="2"/>
  <c r="O10" i="2"/>
  <c r="P10" i="2"/>
  <c r="D10" i="2"/>
  <c r="P79" i="2"/>
  <c r="G79" i="2"/>
  <c r="H79" i="2"/>
  <c r="O79" i="2"/>
  <c r="D79" i="2"/>
  <c r="P78" i="2"/>
  <c r="O78" i="2"/>
  <c r="H78" i="2"/>
  <c r="G78" i="2"/>
  <c r="D78" i="2"/>
  <c r="D73" i="2"/>
  <c r="D74" i="2"/>
  <c r="D75" i="2"/>
  <c r="D76" i="2"/>
  <c r="D77" i="2"/>
  <c r="D8" i="2"/>
  <c r="D9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81" i="2"/>
  <c r="D82" i="2"/>
  <c r="D83" i="2"/>
  <c r="D84" i="2"/>
  <c r="D85" i="2"/>
  <c r="P77" i="2"/>
  <c r="O77" i="2"/>
  <c r="H77" i="2"/>
  <c r="G77" i="2"/>
  <c r="BF76" i="2"/>
  <c r="BF73" i="2"/>
  <c r="P76" i="2"/>
  <c r="O76" i="2"/>
  <c r="H76" i="2"/>
  <c r="G76" i="2"/>
  <c r="P75" i="2"/>
  <c r="O75" i="2"/>
  <c r="O73" i="2"/>
  <c r="O74" i="2"/>
  <c r="H75" i="2"/>
  <c r="G75" i="2"/>
  <c r="H74" i="2"/>
  <c r="G74" i="2"/>
  <c r="P73" i="2"/>
  <c r="H73" i="2"/>
  <c r="G73" i="2"/>
  <c r="BH72" i="2"/>
  <c r="BH7" i="2"/>
  <c r="BH80" i="2"/>
  <c r="BG72" i="2"/>
  <c r="BD72" i="2"/>
  <c r="BD7" i="2"/>
  <c r="BD80" i="2"/>
  <c r="AW7" i="2"/>
  <c r="AW72" i="2"/>
  <c r="AW80" i="2"/>
  <c r="AX7" i="2"/>
  <c r="AX72" i="2"/>
  <c r="AX80" i="2"/>
  <c r="AY7" i="2"/>
  <c r="AY72" i="2"/>
  <c r="AY80" i="2"/>
  <c r="AZ7" i="2"/>
  <c r="AZ72" i="2"/>
  <c r="AZ80" i="2"/>
  <c r="BA7" i="2"/>
  <c r="BA72" i="2"/>
  <c r="BA80" i="2"/>
  <c r="BB7" i="2"/>
  <c r="BB72" i="2"/>
  <c r="BB80" i="2"/>
  <c r="BC72" i="2"/>
  <c r="AV72" i="2"/>
  <c r="AV7" i="2"/>
  <c r="AV80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A72" i="2"/>
  <c r="Z72" i="2"/>
  <c r="Y72" i="2"/>
  <c r="X72" i="2"/>
  <c r="W72" i="2"/>
  <c r="V72" i="2"/>
  <c r="U72" i="2"/>
  <c r="T72" i="2"/>
  <c r="S72" i="2"/>
  <c r="R72" i="2"/>
  <c r="Q72" i="2"/>
  <c r="N28" i="2"/>
  <c r="J72" i="2"/>
  <c r="I72" i="2"/>
  <c r="P12" i="3"/>
  <c r="O12" i="3"/>
  <c r="H12" i="3"/>
  <c r="G12" i="3"/>
  <c r="D12" i="3"/>
  <c r="P81" i="3"/>
  <c r="O81" i="3"/>
  <c r="H81" i="3"/>
  <c r="G81" i="3"/>
  <c r="F81" i="3" s="1"/>
  <c r="AZ81" i="3" s="1"/>
  <c r="D81" i="3"/>
  <c r="P80" i="3"/>
  <c r="O80" i="3"/>
  <c r="H80" i="3"/>
  <c r="G80" i="3"/>
  <c r="D80" i="3"/>
  <c r="P79" i="3"/>
  <c r="O79" i="3"/>
  <c r="H79" i="3"/>
  <c r="G79" i="3"/>
  <c r="D79" i="3"/>
  <c r="P78" i="3"/>
  <c r="O78" i="3"/>
  <c r="H78" i="3"/>
  <c r="G78" i="3"/>
  <c r="D78" i="3"/>
  <c r="P77" i="3"/>
  <c r="O77" i="3"/>
  <c r="H77" i="3"/>
  <c r="G77" i="3"/>
  <c r="D77" i="3"/>
  <c r="P76" i="3"/>
  <c r="O76" i="3"/>
  <c r="H76" i="3"/>
  <c r="G76" i="3"/>
  <c r="D76" i="3"/>
  <c r="P75" i="3"/>
  <c r="O75" i="3"/>
  <c r="H75" i="3"/>
  <c r="G75" i="3"/>
  <c r="D75" i="3"/>
  <c r="D83" i="3"/>
  <c r="G83" i="3"/>
  <c r="H83" i="3"/>
  <c r="O83" i="3"/>
  <c r="P83" i="3"/>
  <c r="D84" i="3"/>
  <c r="G84" i="3"/>
  <c r="H84" i="3"/>
  <c r="O84" i="3"/>
  <c r="P84" i="3"/>
  <c r="D85" i="3"/>
  <c r="G85" i="3"/>
  <c r="H85" i="3"/>
  <c r="O85" i="3"/>
  <c r="P85" i="3"/>
  <c r="D86" i="3"/>
  <c r="G86" i="3"/>
  <c r="H86" i="3"/>
  <c r="O86" i="3"/>
  <c r="P86" i="3"/>
  <c r="D87" i="3"/>
  <c r="G87" i="3"/>
  <c r="H87" i="3"/>
  <c r="O87" i="3"/>
  <c r="P87" i="3"/>
  <c r="H25" i="3"/>
  <c r="G25" i="3"/>
  <c r="P56" i="3"/>
  <c r="P32" i="3"/>
  <c r="P31" i="3"/>
  <c r="P28" i="3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Q83" i="4"/>
  <c r="BR83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P83" i="4" s="1"/>
  <c r="BQ82" i="4"/>
  <c r="BR82" i="4"/>
  <c r="C83" i="4"/>
  <c r="C82" i="4"/>
  <c r="BU81" i="4"/>
  <c r="BT81" i="4"/>
  <c r="BS81" i="4"/>
  <c r="BU80" i="4"/>
  <c r="BT80" i="4"/>
  <c r="BS80" i="4"/>
  <c r="BU79" i="4"/>
  <c r="BT79" i="4"/>
  <c r="BS79" i="4"/>
  <c r="BU52" i="4"/>
  <c r="BT52" i="4"/>
  <c r="BS52" i="4"/>
  <c r="D11" i="3"/>
  <c r="D13" i="3"/>
  <c r="D14" i="3"/>
  <c r="D15" i="3"/>
  <c r="D16" i="3"/>
  <c r="D17" i="3"/>
  <c r="D18" i="3"/>
  <c r="I80" i="2"/>
  <c r="J80" i="2"/>
  <c r="Q80" i="2"/>
  <c r="R80" i="2"/>
  <c r="S80" i="2"/>
  <c r="T80" i="2"/>
  <c r="U80" i="2"/>
  <c r="V80" i="2"/>
  <c r="W80" i="2"/>
  <c r="X80" i="2"/>
  <c r="Y80" i="2"/>
  <c r="Z80" i="2"/>
  <c r="AA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BE80" i="2"/>
  <c r="BG80" i="2"/>
  <c r="BF85" i="2"/>
  <c r="P85" i="2"/>
  <c r="O85" i="2"/>
  <c r="H85" i="2"/>
  <c r="G85" i="2"/>
  <c r="BF84" i="2"/>
  <c r="P84" i="2"/>
  <c r="O84" i="2"/>
  <c r="H84" i="2"/>
  <c r="G84" i="2"/>
  <c r="BF83" i="2"/>
  <c r="P83" i="2"/>
  <c r="O83" i="2"/>
  <c r="H83" i="2"/>
  <c r="G83" i="2"/>
  <c r="BF82" i="2"/>
  <c r="P82" i="2"/>
  <c r="P81" i="2"/>
  <c r="O82" i="2"/>
  <c r="H82" i="2"/>
  <c r="G82" i="2"/>
  <c r="BF81" i="2"/>
  <c r="O81" i="2"/>
  <c r="H81" i="2"/>
  <c r="G81" i="2"/>
  <c r="BF65" i="2"/>
  <c r="BF50" i="2"/>
  <c r="BF30" i="2"/>
  <c r="D56" i="3"/>
  <c r="G42" i="2"/>
  <c r="P18" i="2"/>
  <c r="BT7" i="4"/>
  <c r="P24" i="2"/>
  <c r="P35" i="3"/>
  <c r="P21" i="2"/>
  <c r="P19" i="2"/>
  <c r="BF58" i="2"/>
  <c r="BF59" i="2"/>
  <c r="BF60" i="2"/>
  <c r="BF61" i="2"/>
  <c r="BF62" i="2"/>
  <c r="BF63" i="2"/>
  <c r="BF57" i="2"/>
  <c r="O30" i="2"/>
  <c r="CF12" i="4"/>
  <c r="CG12" i="4"/>
  <c r="CH12" i="4"/>
  <c r="CF15" i="4"/>
  <c r="CG15" i="4"/>
  <c r="CH15" i="4"/>
  <c r="CF6" i="4"/>
  <c r="CH6" i="4"/>
  <c r="CG6" i="4"/>
  <c r="O34" i="2"/>
  <c r="O66" i="2"/>
  <c r="D66" i="2"/>
  <c r="D67" i="2"/>
  <c r="D68" i="2"/>
  <c r="D69" i="2"/>
  <c r="D70" i="2"/>
  <c r="D71" i="2"/>
  <c r="D57" i="2"/>
  <c r="D58" i="2"/>
  <c r="D59" i="2"/>
  <c r="D60" i="2"/>
  <c r="D61" i="2"/>
  <c r="D62" i="2"/>
  <c r="D63" i="2"/>
  <c r="D68" i="3"/>
  <c r="D69" i="3"/>
  <c r="D70" i="3"/>
  <c r="D71" i="3"/>
  <c r="D72" i="3"/>
  <c r="D73" i="3"/>
  <c r="D61" i="3"/>
  <c r="D62" i="3"/>
  <c r="D63" i="3"/>
  <c r="D64" i="3"/>
  <c r="D65" i="3"/>
  <c r="D59" i="3"/>
  <c r="D53" i="3"/>
  <c r="D38" i="3"/>
  <c r="D25" i="3"/>
  <c r="D24" i="3"/>
  <c r="D41" i="3"/>
  <c r="D28" i="3"/>
  <c r="O25" i="3"/>
  <c r="P25" i="3"/>
  <c r="O42" i="3"/>
  <c r="P42" i="3"/>
  <c r="BU60" i="4"/>
  <c r="BT60" i="4"/>
  <c r="BS60" i="4"/>
  <c r="BU56" i="4"/>
  <c r="BT56" i="4"/>
  <c r="BS56" i="4"/>
  <c r="BU46" i="4"/>
  <c r="BT46" i="4"/>
  <c r="BS46" i="4"/>
  <c r="BU35" i="4"/>
  <c r="BT35" i="4"/>
  <c r="BS35" i="4"/>
  <c r="BU49" i="4"/>
  <c r="BT49" i="4"/>
  <c r="BS49" i="4"/>
  <c r="BU25" i="4"/>
  <c r="BT25" i="4"/>
  <c r="BS25" i="4"/>
  <c r="BU23" i="4"/>
  <c r="BT23" i="4"/>
  <c r="BS23" i="4"/>
  <c r="P23" i="2"/>
  <c r="O23" i="2"/>
  <c r="H23" i="2"/>
  <c r="G23" i="2"/>
  <c r="O34" i="3"/>
  <c r="P54" i="3"/>
  <c r="O54" i="3"/>
  <c r="H54" i="3"/>
  <c r="G54" i="3"/>
  <c r="D54" i="3"/>
  <c r="P51" i="3"/>
  <c r="O51" i="3"/>
  <c r="H51" i="3"/>
  <c r="G51" i="3"/>
  <c r="D51" i="3"/>
  <c r="P33" i="3"/>
  <c r="O33" i="3"/>
  <c r="H33" i="3"/>
  <c r="G33" i="3"/>
  <c r="D33" i="3"/>
  <c r="P24" i="3"/>
  <c r="O24" i="3"/>
  <c r="H24" i="3"/>
  <c r="G24" i="3"/>
  <c r="O31" i="3"/>
  <c r="H31" i="3"/>
  <c r="G31" i="3"/>
  <c r="D31" i="3"/>
  <c r="P27" i="3"/>
  <c r="O27" i="3"/>
  <c r="H27" i="3"/>
  <c r="G27" i="3"/>
  <c r="D27" i="3"/>
  <c r="P26" i="3"/>
  <c r="O26" i="3"/>
  <c r="H26" i="3"/>
  <c r="G26" i="3"/>
  <c r="D26" i="3"/>
  <c r="P26" i="2"/>
  <c r="O26" i="2"/>
  <c r="H26" i="2"/>
  <c r="G26" i="2"/>
  <c r="G28" i="3"/>
  <c r="H28" i="3"/>
  <c r="O28" i="3"/>
  <c r="BS63" i="4"/>
  <c r="BT63" i="4"/>
  <c r="BU63" i="4"/>
  <c r="BU69" i="4"/>
  <c r="BT69" i="4"/>
  <c r="BS69" i="4"/>
  <c r="BU68" i="4"/>
  <c r="BT68" i="4"/>
  <c r="BS68" i="4"/>
  <c r="BU67" i="4"/>
  <c r="BT67" i="4"/>
  <c r="BS67" i="4"/>
  <c r="BU66" i="4"/>
  <c r="BT66" i="4"/>
  <c r="BS66" i="4"/>
  <c r="BU65" i="4"/>
  <c r="BT65" i="4"/>
  <c r="BS65" i="4"/>
  <c r="BU64" i="4"/>
  <c r="BT64" i="4"/>
  <c r="BS64" i="4"/>
  <c r="BU61" i="4"/>
  <c r="BT61" i="4"/>
  <c r="BS61" i="4"/>
  <c r="BU59" i="4"/>
  <c r="BT59" i="4"/>
  <c r="BS59" i="4"/>
  <c r="BU58" i="4"/>
  <c r="BT58" i="4"/>
  <c r="BS58" i="4"/>
  <c r="BU57" i="4"/>
  <c r="BT57" i="4"/>
  <c r="BS57" i="4"/>
  <c r="BU55" i="4"/>
  <c r="BT55" i="4"/>
  <c r="BS55" i="4"/>
  <c r="BU51" i="4"/>
  <c r="BT51" i="4"/>
  <c r="BS51" i="4"/>
  <c r="BU45" i="4"/>
  <c r="BT45" i="4"/>
  <c r="BS45" i="4"/>
  <c r="BU44" i="4"/>
  <c r="BT44" i="4"/>
  <c r="BS44" i="4"/>
  <c r="BU43" i="4"/>
  <c r="BT43" i="4"/>
  <c r="BS43" i="4"/>
  <c r="BU42" i="4"/>
  <c r="BT42" i="4"/>
  <c r="BS42" i="4"/>
  <c r="BU41" i="4"/>
  <c r="BT41" i="4"/>
  <c r="BS41" i="4"/>
  <c r="BU40" i="4"/>
  <c r="BT40" i="4"/>
  <c r="BS40" i="4"/>
  <c r="BU38" i="4"/>
  <c r="BT38" i="4"/>
  <c r="BS38" i="4"/>
  <c r="BU50" i="4"/>
  <c r="BT50" i="4"/>
  <c r="BS50" i="4"/>
  <c r="BU37" i="4"/>
  <c r="BT37" i="4"/>
  <c r="BS37" i="4"/>
  <c r="BU21" i="4"/>
  <c r="BT21" i="4"/>
  <c r="BS21" i="4"/>
  <c r="BU24" i="4"/>
  <c r="BT24" i="4"/>
  <c r="BS24" i="4"/>
  <c r="BU36" i="4"/>
  <c r="BT36" i="4"/>
  <c r="BS36" i="4"/>
  <c r="BU48" i="4"/>
  <c r="BT48" i="4"/>
  <c r="BS48" i="4"/>
  <c r="BU34" i="4"/>
  <c r="BT34" i="4"/>
  <c r="BS34" i="4"/>
  <c r="BU33" i="4"/>
  <c r="BT33" i="4"/>
  <c r="BS33" i="4"/>
  <c r="BU32" i="4"/>
  <c r="BT32" i="4"/>
  <c r="BS32" i="4"/>
  <c r="BU31" i="4"/>
  <c r="BT31" i="4"/>
  <c r="BS31" i="4"/>
  <c r="BU30" i="4"/>
  <c r="BT30" i="4"/>
  <c r="BS30" i="4"/>
  <c r="BU47" i="4"/>
  <c r="BT47" i="4"/>
  <c r="BS47" i="4"/>
  <c r="BU28" i="4"/>
  <c r="BT28" i="4"/>
  <c r="BV28" i="4" s="1"/>
  <c r="BS28" i="4"/>
  <c r="BU22" i="4"/>
  <c r="BT22" i="4"/>
  <c r="BS22" i="4"/>
  <c r="BU29" i="4"/>
  <c r="BT29" i="4"/>
  <c r="BS29" i="4"/>
  <c r="BU27" i="4"/>
  <c r="BT27" i="4"/>
  <c r="BS27" i="4"/>
  <c r="BU20" i="4"/>
  <c r="BT20" i="4"/>
  <c r="BS20" i="4"/>
  <c r="BU19" i="4"/>
  <c r="BT19" i="4"/>
  <c r="BS19" i="4"/>
  <c r="BU18" i="4"/>
  <c r="BT18" i="4"/>
  <c r="BS18" i="4"/>
  <c r="BU17" i="4"/>
  <c r="BT17" i="4"/>
  <c r="BS17" i="4"/>
  <c r="BU15" i="4"/>
  <c r="BT15" i="4"/>
  <c r="BS15" i="4"/>
  <c r="BU14" i="4"/>
  <c r="BT14" i="4"/>
  <c r="BS14" i="4"/>
  <c r="BU13" i="4"/>
  <c r="BT13" i="4"/>
  <c r="BS13" i="4"/>
  <c r="BU12" i="4"/>
  <c r="BT12" i="4"/>
  <c r="BS12" i="4"/>
  <c r="BU11" i="4"/>
  <c r="BT11" i="4"/>
  <c r="BS11" i="4"/>
  <c r="BU10" i="4"/>
  <c r="BT10" i="4"/>
  <c r="BS10" i="4"/>
  <c r="BU8" i="4"/>
  <c r="BT8" i="4"/>
  <c r="BS8" i="4"/>
  <c r="BU7" i="4"/>
  <c r="BS7" i="4"/>
  <c r="BU6" i="4"/>
  <c r="BT6" i="4"/>
  <c r="BS6" i="4"/>
  <c r="D9" i="3"/>
  <c r="G9" i="3"/>
  <c r="H9" i="3"/>
  <c r="O9" i="3"/>
  <c r="P9" i="3"/>
  <c r="D10" i="3"/>
  <c r="G10" i="3"/>
  <c r="H10" i="3"/>
  <c r="O10" i="3"/>
  <c r="P10" i="3"/>
  <c r="G11" i="3"/>
  <c r="H11" i="3"/>
  <c r="O11" i="3"/>
  <c r="P11" i="3"/>
  <c r="O13" i="3"/>
  <c r="F13" i="3" s="1"/>
  <c r="AZ13" i="3" s="1"/>
  <c r="P13" i="3"/>
  <c r="G14" i="3"/>
  <c r="H14" i="3"/>
  <c r="O14" i="3"/>
  <c r="F14" i="3" s="1"/>
  <c r="AZ14" i="3" s="1"/>
  <c r="P14" i="3"/>
  <c r="G15" i="3"/>
  <c r="H15" i="3"/>
  <c r="O15" i="3"/>
  <c r="P15" i="3"/>
  <c r="G16" i="3"/>
  <c r="H16" i="3"/>
  <c r="O16" i="3"/>
  <c r="P16" i="3"/>
  <c r="G17" i="3"/>
  <c r="H17" i="3"/>
  <c r="O17" i="3"/>
  <c r="P17" i="3"/>
  <c r="G18" i="3"/>
  <c r="H18" i="3"/>
  <c r="G20" i="3"/>
  <c r="H20" i="3"/>
  <c r="O20" i="3"/>
  <c r="P20" i="3"/>
  <c r="D21" i="3"/>
  <c r="G21" i="3"/>
  <c r="H21" i="3"/>
  <c r="O21" i="3"/>
  <c r="P21" i="3"/>
  <c r="D22" i="3"/>
  <c r="G22" i="3"/>
  <c r="H22" i="3"/>
  <c r="O22" i="3"/>
  <c r="P22" i="3"/>
  <c r="D23" i="3"/>
  <c r="G23" i="3"/>
  <c r="H23" i="3"/>
  <c r="O23" i="3"/>
  <c r="P23" i="3"/>
  <c r="D32" i="3"/>
  <c r="G32" i="3"/>
  <c r="H32" i="3"/>
  <c r="O32" i="3"/>
  <c r="D34" i="3"/>
  <c r="G34" i="3"/>
  <c r="H34" i="3"/>
  <c r="P34" i="3"/>
  <c r="D35" i="3"/>
  <c r="G35" i="3"/>
  <c r="H35" i="3"/>
  <c r="O35" i="3"/>
  <c r="D36" i="3"/>
  <c r="G36" i="3"/>
  <c r="H36" i="3"/>
  <c r="O36" i="3"/>
  <c r="P36" i="3"/>
  <c r="D37" i="3"/>
  <c r="G37" i="3"/>
  <c r="H37" i="3"/>
  <c r="O37" i="3"/>
  <c r="P37" i="3"/>
  <c r="G38" i="3"/>
  <c r="H38" i="3"/>
  <c r="O38" i="3"/>
  <c r="P38" i="3"/>
  <c r="D39" i="3"/>
  <c r="G39" i="3"/>
  <c r="H39" i="3"/>
  <c r="O39" i="3"/>
  <c r="P39" i="3"/>
  <c r="D40" i="3"/>
  <c r="G40" i="3"/>
  <c r="H40" i="3"/>
  <c r="O40" i="3"/>
  <c r="P40" i="3"/>
  <c r="G41" i="3"/>
  <c r="H41" i="3"/>
  <c r="O41" i="3"/>
  <c r="P41" i="3"/>
  <c r="D42" i="3"/>
  <c r="G42" i="3"/>
  <c r="H42" i="3"/>
  <c r="D44" i="3"/>
  <c r="G44" i="3"/>
  <c r="H44" i="3"/>
  <c r="O44" i="3"/>
  <c r="P44" i="3"/>
  <c r="D45" i="3"/>
  <c r="G45" i="3"/>
  <c r="H45" i="3"/>
  <c r="O45" i="3"/>
  <c r="P45" i="3"/>
  <c r="D46" i="3"/>
  <c r="G46" i="3"/>
  <c r="H46" i="3"/>
  <c r="O46" i="3"/>
  <c r="P46" i="3"/>
  <c r="D47" i="3"/>
  <c r="G47" i="3"/>
  <c r="H47" i="3"/>
  <c r="O47" i="3"/>
  <c r="P47" i="3"/>
  <c r="D48" i="3"/>
  <c r="G48" i="3"/>
  <c r="H48" i="3"/>
  <c r="O48" i="3"/>
  <c r="P48" i="3"/>
  <c r="D49" i="3"/>
  <c r="G49" i="3"/>
  <c r="H49" i="3"/>
  <c r="O49" i="3"/>
  <c r="P49" i="3"/>
  <c r="D50" i="3"/>
  <c r="G50" i="3"/>
  <c r="H50" i="3"/>
  <c r="O50" i="3"/>
  <c r="P50" i="3"/>
  <c r="D52" i="3"/>
  <c r="G52" i="3"/>
  <c r="H52" i="3"/>
  <c r="O52" i="3"/>
  <c r="P52" i="3"/>
  <c r="G53" i="3"/>
  <c r="H53" i="3"/>
  <c r="O53" i="3"/>
  <c r="P53" i="3"/>
  <c r="D55" i="3"/>
  <c r="G55" i="3"/>
  <c r="H55" i="3"/>
  <c r="O55" i="3"/>
  <c r="P55" i="3"/>
  <c r="G56" i="3"/>
  <c r="H56" i="3"/>
  <c r="O56" i="3"/>
  <c r="G59" i="3"/>
  <c r="H59" i="3"/>
  <c r="O59" i="3"/>
  <c r="P59" i="3"/>
  <c r="D60" i="3"/>
  <c r="G60" i="3"/>
  <c r="H60" i="3"/>
  <c r="O60" i="3"/>
  <c r="P60" i="3"/>
  <c r="G61" i="3"/>
  <c r="H61" i="3"/>
  <c r="O61" i="3"/>
  <c r="P61" i="3"/>
  <c r="G62" i="3"/>
  <c r="H62" i="3"/>
  <c r="O62" i="3"/>
  <c r="P62" i="3"/>
  <c r="G63" i="3"/>
  <c r="H63" i="3"/>
  <c r="O63" i="3"/>
  <c r="P63" i="3"/>
  <c r="G64" i="3"/>
  <c r="H64" i="3"/>
  <c r="O64" i="3"/>
  <c r="P64" i="3"/>
  <c r="G65" i="3"/>
  <c r="H65" i="3"/>
  <c r="P65" i="3"/>
  <c r="D67" i="3"/>
  <c r="G67" i="3"/>
  <c r="H67" i="3"/>
  <c r="P67" i="3"/>
  <c r="G68" i="3"/>
  <c r="H68" i="3"/>
  <c r="O68" i="3"/>
  <c r="P68" i="3"/>
  <c r="G69" i="3"/>
  <c r="H69" i="3"/>
  <c r="O69" i="3"/>
  <c r="P69" i="3"/>
  <c r="G70" i="3"/>
  <c r="H70" i="3"/>
  <c r="O70" i="3"/>
  <c r="P70" i="3"/>
  <c r="G71" i="3"/>
  <c r="H71" i="3"/>
  <c r="O71" i="3"/>
  <c r="P71" i="3"/>
  <c r="G72" i="3"/>
  <c r="H72" i="3"/>
  <c r="O72" i="3"/>
  <c r="P72" i="3"/>
  <c r="G73" i="3"/>
  <c r="H73" i="3"/>
  <c r="O73" i="3"/>
  <c r="P73" i="3"/>
  <c r="P58" i="2"/>
  <c r="P59" i="2"/>
  <c r="P60" i="2"/>
  <c r="P61" i="2"/>
  <c r="P62" i="2"/>
  <c r="P63" i="2"/>
  <c r="P67" i="2"/>
  <c r="P68" i="2"/>
  <c r="P69" i="2"/>
  <c r="P70" i="2"/>
  <c r="P65" i="2"/>
  <c r="P71" i="2"/>
  <c r="O71" i="2"/>
  <c r="H71" i="2"/>
  <c r="G71" i="2"/>
  <c r="O70" i="2"/>
  <c r="H70" i="2"/>
  <c r="G70" i="2"/>
  <c r="O69" i="2"/>
  <c r="H69" i="2"/>
  <c r="G69" i="2"/>
  <c r="BF68" i="2"/>
  <c r="O68" i="2"/>
  <c r="H68" i="2"/>
  <c r="G68" i="2"/>
  <c r="O67" i="2"/>
  <c r="G67" i="2"/>
  <c r="H67" i="2"/>
  <c r="H66" i="2"/>
  <c r="G66" i="2"/>
  <c r="O65" i="2"/>
  <c r="H65" i="2"/>
  <c r="G65" i="2"/>
  <c r="D65" i="2"/>
  <c r="BH64" i="2"/>
  <c r="BG64" i="2"/>
  <c r="BD64" i="2"/>
  <c r="BC64" i="2"/>
  <c r="BB64" i="2"/>
  <c r="BA64" i="2"/>
  <c r="AZ64" i="2"/>
  <c r="AY64" i="2"/>
  <c r="AX64" i="2"/>
  <c r="AW64" i="2"/>
  <c r="AV64" i="2"/>
  <c r="AR64" i="2"/>
  <c r="AQ64" i="2"/>
  <c r="AP64" i="2"/>
  <c r="AO64" i="2"/>
  <c r="AN64" i="2"/>
  <c r="AM64" i="2"/>
  <c r="AM7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J64" i="2"/>
  <c r="I64" i="2"/>
  <c r="O63" i="2"/>
  <c r="H63" i="2"/>
  <c r="G63" i="2"/>
  <c r="O62" i="2"/>
  <c r="H62" i="2"/>
  <c r="G62" i="2"/>
  <c r="O61" i="2"/>
  <c r="H61" i="2"/>
  <c r="G61" i="2"/>
  <c r="O60" i="2"/>
  <c r="H60" i="2"/>
  <c r="G60" i="2"/>
  <c r="O59" i="2"/>
  <c r="H59" i="2"/>
  <c r="G59" i="2"/>
  <c r="O58" i="2"/>
  <c r="H58" i="2"/>
  <c r="G58" i="2"/>
  <c r="P57" i="2"/>
  <c r="O57" i="2"/>
  <c r="H57" i="2"/>
  <c r="G57" i="2"/>
  <c r="BH56" i="2"/>
  <c r="BG56" i="2"/>
  <c r="BD56" i="2"/>
  <c r="AW56" i="2"/>
  <c r="AX56" i="2"/>
  <c r="AY56" i="2"/>
  <c r="AZ56" i="2"/>
  <c r="BA56" i="2"/>
  <c r="BB56" i="2"/>
  <c r="AV56" i="2"/>
  <c r="AS56" i="2"/>
  <c r="AT56" i="2"/>
  <c r="AU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J56" i="2"/>
  <c r="I56" i="2"/>
  <c r="P54" i="2"/>
  <c r="O54" i="2"/>
  <c r="H54" i="2"/>
  <c r="G54" i="2"/>
  <c r="P53" i="2"/>
  <c r="O53" i="2"/>
  <c r="H53" i="2"/>
  <c r="G53" i="2"/>
  <c r="P51" i="2"/>
  <c r="O51" i="2"/>
  <c r="H51" i="2"/>
  <c r="G51" i="2"/>
  <c r="P50" i="2"/>
  <c r="O50" i="2"/>
  <c r="H50" i="2"/>
  <c r="G50" i="2"/>
  <c r="P48" i="2"/>
  <c r="O48" i="2"/>
  <c r="H48" i="2"/>
  <c r="G48" i="2"/>
  <c r="P47" i="2"/>
  <c r="O47" i="2"/>
  <c r="H47" i="2"/>
  <c r="G47" i="2"/>
  <c r="P46" i="2"/>
  <c r="O46" i="2"/>
  <c r="H46" i="2"/>
  <c r="G46" i="2"/>
  <c r="P45" i="2"/>
  <c r="O45" i="2"/>
  <c r="H45" i="2"/>
  <c r="G45" i="2"/>
  <c r="BF44" i="2"/>
  <c r="P44" i="2"/>
  <c r="O44" i="2"/>
  <c r="H44" i="2"/>
  <c r="G44" i="2"/>
  <c r="P43" i="2"/>
  <c r="O43" i="2"/>
  <c r="H43" i="2"/>
  <c r="G43" i="2"/>
  <c r="BF42" i="2"/>
  <c r="P42" i="2"/>
  <c r="O42" i="2"/>
  <c r="H42" i="2"/>
  <c r="P40" i="2"/>
  <c r="O40" i="2"/>
  <c r="H40" i="2"/>
  <c r="G40" i="2"/>
  <c r="P52" i="2"/>
  <c r="O52" i="2"/>
  <c r="H52" i="2"/>
  <c r="G52" i="2"/>
  <c r="P39" i="2"/>
  <c r="O39" i="2"/>
  <c r="H39" i="2"/>
  <c r="G39" i="2"/>
  <c r="P22" i="2"/>
  <c r="O22" i="2"/>
  <c r="H22" i="2"/>
  <c r="G22" i="2"/>
  <c r="BF38" i="2"/>
  <c r="P38" i="2"/>
  <c r="O38" i="2"/>
  <c r="H38" i="2"/>
  <c r="G38" i="2"/>
  <c r="BF37" i="2"/>
  <c r="P37" i="2"/>
  <c r="O37" i="2"/>
  <c r="H37" i="2"/>
  <c r="G37" i="2"/>
  <c r="P36" i="2"/>
  <c r="O36" i="2"/>
  <c r="G36" i="2"/>
  <c r="H36" i="2"/>
  <c r="BF35" i="2"/>
  <c r="P35" i="2"/>
  <c r="O35" i="2"/>
  <c r="H35" i="2"/>
  <c r="G35" i="2"/>
  <c r="BF34" i="2"/>
  <c r="P34" i="2"/>
  <c r="H34" i="2"/>
  <c r="G34" i="2"/>
  <c r="BF25" i="2"/>
  <c r="BF24" i="2"/>
  <c r="P25" i="2"/>
  <c r="O25" i="2"/>
  <c r="H25" i="2"/>
  <c r="G25" i="2"/>
  <c r="BF33" i="2"/>
  <c r="P33" i="2"/>
  <c r="O33" i="2"/>
  <c r="H33" i="2"/>
  <c r="G33" i="2"/>
  <c r="BF32" i="2"/>
  <c r="P32" i="2"/>
  <c r="O32" i="2"/>
  <c r="H32" i="2"/>
  <c r="G32" i="2"/>
  <c r="P49" i="2"/>
  <c r="O49" i="2"/>
  <c r="H49" i="2"/>
  <c r="G49" i="2"/>
  <c r="O24" i="2"/>
  <c r="H24" i="2"/>
  <c r="G24" i="2"/>
  <c r="P30" i="2"/>
  <c r="H30" i="2"/>
  <c r="G30" i="2"/>
  <c r="J28" i="2"/>
  <c r="J7" i="2"/>
  <c r="I28" i="2"/>
  <c r="P31" i="2"/>
  <c r="O31" i="2"/>
  <c r="H31" i="2"/>
  <c r="G31" i="2"/>
  <c r="P29" i="2"/>
  <c r="O29" i="2"/>
  <c r="H29" i="2"/>
  <c r="G29" i="2"/>
  <c r="O21" i="2"/>
  <c r="H21" i="2"/>
  <c r="G21" i="2"/>
  <c r="P20" i="2"/>
  <c r="O20" i="2"/>
  <c r="H20" i="2"/>
  <c r="G20" i="2"/>
  <c r="O19" i="2"/>
  <c r="H19" i="2"/>
  <c r="G19" i="2"/>
  <c r="O18" i="2"/>
  <c r="H18" i="2"/>
  <c r="G18" i="2"/>
  <c r="P16" i="2"/>
  <c r="O16" i="2"/>
  <c r="H16" i="2"/>
  <c r="G16" i="2"/>
  <c r="P15" i="2"/>
  <c r="O15" i="2"/>
  <c r="G15" i="2"/>
  <c r="H15" i="2"/>
  <c r="P14" i="2"/>
  <c r="O14" i="2"/>
  <c r="H14" i="2"/>
  <c r="G14" i="2"/>
  <c r="P13" i="2"/>
  <c r="O13" i="2"/>
  <c r="H13" i="2"/>
  <c r="G13" i="2"/>
  <c r="P12" i="2"/>
  <c r="O12" i="2"/>
  <c r="H12" i="2"/>
  <c r="G12" i="2"/>
  <c r="G8" i="2"/>
  <c r="H8" i="2"/>
  <c r="O8" i="2"/>
  <c r="G9" i="2"/>
  <c r="H9" i="2"/>
  <c r="O9" i="2"/>
  <c r="G11" i="2"/>
  <c r="H11" i="2"/>
  <c r="O11" i="2"/>
  <c r="P11" i="2"/>
  <c r="BG7" i="2"/>
  <c r="BF7" i="2"/>
  <c r="AR7" i="2"/>
  <c r="AQ7" i="2"/>
  <c r="AP7" i="2"/>
  <c r="AO7" i="2"/>
  <c r="AN7" i="2"/>
  <c r="AL7" i="2"/>
  <c r="AK7" i="2"/>
  <c r="AJ7" i="2"/>
  <c r="AI7" i="2"/>
  <c r="AH7" i="2"/>
  <c r="AG7" i="2"/>
  <c r="AF7" i="2"/>
  <c r="AE7" i="2"/>
  <c r="AD7" i="2"/>
  <c r="AC7" i="2"/>
  <c r="AA7" i="2"/>
  <c r="AA90" i="2" s="1"/>
  <c r="Z7" i="2"/>
  <c r="Y7" i="2"/>
  <c r="X7" i="2"/>
  <c r="W7" i="2"/>
  <c r="V7" i="2"/>
  <c r="U7" i="2"/>
  <c r="T7" i="2"/>
  <c r="S7" i="2"/>
  <c r="R7" i="2"/>
  <c r="Q7" i="2"/>
  <c r="I7" i="2"/>
  <c r="F63" i="2" l="1"/>
  <c r="BE63" i="2" s="1"/>
  <c r="BE56" i="2" s="1"/>
  <c r="BV61" i="4"/>
  <c r="BV75" i="4"/>
  <c r="F56" i="3"/>
  <c r="AZ56" i="3" s="1"/>
  <c r="BV29" i="4"/>
  <c r="AO88" i="2"/>
  <c r="F10" i="2"/>
  <c r="E10" i="2" s="1"/>
  <c r="F15" i="3"/>
  <c r="J90" i="3"/>
  <c r="L90" i="2"/>
  <c r="BG90" i="2"/>
  <c r="T90" i="2"/>
  <c r="AZ88" i="2"/>
  <c r="BV9" i="4"/>
  <c r="BV10" i="4"/>
  <c r="AR90" i="2"/>
  <c r="BV81" i="4"/>
  <c r="F84" i="3"/>
  <c r="E84" i="3" s="1"/>
  <c r="L88" i="3"/>
  <c r="AM88" i="3"/>
  <c r="L90" i="3"/>
  <c r="BA88" i="2"/>
  <c r="AH86" i="2"/>
  <c r="F77" i="2"/>
  <c r="E77" i="2" s="1"/>
  <c r="BV60" i="4"/>
  <c r="M88" i="3"/>
  <c r="M88" i="2"/>
  <c r="AM86" i="2"/>
  <c r="V88" i="2"/>
  <c r="M90" i="2"/>
  <c r="AE86" i="2"/>
  <c r="J92" i="3"/>
  <c r="L92" i="3"/>
  <c r="F75" i="3"/>
  <c r="AZ75" i="3" s="1"/>
  <c r="F38" i="3"/>
  <c r="AZ38" i="3" s="1"/>
  <c r="F17" i="3"/>
  <c r="AZ17" i="3" s="1"/>
  <c r="F51" i="3"/>
  <c r="E51" i="3" s="1"/>
  <c r="F23" i="3"/>
  <c r="AZ23" i="3" s="1"/>
  <c r="F33" i="3"/>
  <c r="E33" i="3" s="1"/>
  <c r="J88" i="3"/>
  <c r="L88" i="2"/>
  <c r="K90" i="2"/>
  <c r="M86" i="2"/>
  <c r="L86" i="2"/>
  <c r="K86" i="2"/>
  <c r="K88" i="2"/>
  <c r="F9" i="3"/>
  <c r="E9" i="3" s="1"/>
  <c r="AO92" i="3"/>
  <c r="T90" i="3"/>
  <c r="R92" i="3"/>
  <c r="AP90" i="3"/>
  <c r="F55" i="3"/>
  <c r="AZ55" i="3" s="1"/>
  <c r="F76" i="3"/>
  <c r="AZ76" i="3" s="1"/>
  <c r="AQ90" i="3"/>
  <c r="BB92" i="3"/>
  <c r="AK88" i="3"/>
  <c r="AI88" i="3"/>
  <c r="S88" i="3"/>
  <c r="AU92" i="3"/>
  <c r="Z88" i="3"/>
  <c r="F34" i="3"/>
  <c r="E34" i="3" s="1"/>
  <c r="F59" i="3"/>
  <c r="E59" i="3" s="1"/>
  <c r="F53" i="3"/>
  <c r="E53" i="3" s="1"/>
  <c r="F86" i="3"/>
  <c r="E86" i="3" s="1"/>
  <c r="F52" i="3"/>
  <c r="AZ52" i="3" s="1"/>
  <c r="AM92" i="3"/>
  <c r="E81" i="3"/>
  <c r="F65" i="3"/>
  <c r="E65" i="3" s="1"/>
  <c r="F12" i="3"/>
  <c r="E12" i="3" s="1"/>
  <c r="R88" i="2"/>
  <c r="P72" i="2"/>
  <c r="S88" i="2"/>
  <c r="F45" i="2"/>
  <c r="BE45" i="2" s="1"/>
  <c r="BH86" i="2"/>
  <c r="F85" i="2"/>
  <c r="E85" i="2" s="1"/>
  <c r="AP86" i="2"/>
  <c r="D80" i="2"/>
  <c r="Y88" i="2"/>
  <c r="AA88" i="2"/>
  <c r="Z90" i="2"/>
  <c r="S86" i="2"/>
  <c r="AV88" i="2"/>
  <c r="BV31" i="4"/>
  <c r="BV14" i="4"/>
  <c r="BV35" i="4"/>
  <c r="BV49" i="4"/>
  <c r="AH90" i="2"/>
  <c r="F52" i="2"/>
  <c r="E52" i="2" s="1"/>
  <c r="F37" i="3"/>
  <c r="E37" i="3" s="1"/>
  <c r="F21" i="3"/>
  <c r="E21" i="3" s="1"/>
  <c r="F16" i="3"/>
  <c r="AZ16" i="3" s="1"/>
  <c r="BV8" i="4"/>
  <c r="BV38" i="4"/>
  <c r="BV44" i="4"/>
  <c r="BV67" i="4"/>
  <c r="F84" i="2"/>
  <c r="E84" i="2" s="1"/>
  <c r="P82" i="3"/>
  <c r="H74" i="3"/>
  <c r="AE90" i="2"/>
  <c r="AG88" i="2"/>
  <c r="Q88" i="2"/>
  <c r="F68" i="2"/>
  <c r="F45" i="3"/>
  <c r="AZ45" i="3" s="1"/>
  <c r="F10" i="3"/>
  <c r="E10" i="3" s="1"/>
  <c r="H82" i="3"/>
  <c r="O74" i="3"/>
  <c r="AC90" i="3"/>
  <c r="G66" i="3"/>
  <c r="BV40" i="4"/>
  <c r="BV73" i="4"/>
  <c r="AN86" i="2"/>
  <c r="BF64" i="2"/>
  <c r="F78" i="3"/>
  <c r="AZ78" i="3" s="1"/>
  <c r="AJ86" i="2"/>
  <c r="AN90" i="2"/>
  <c r="F15" i="2"/>
  <c r="E15" i="2" s="1"/>
  <c r="F30" i="2"/>
  <c r="E30" i="2" s="1"/>
  <c r="F36" i="3"/>
  <c r="E36" i="3" s="1"/>
  <c r="F20" i="3"/>
  <c r="AZ20" i="3" s="1"/>
  <c r="K88" i="3"/>
  <c r="BB88" i="2"/>
  <c r="AY90" i="3"/>
  <c r="AI90" i="3"/>
  <c r="Y90" i="2"/>
  <c r="W90" i="2"/>
  <c r="AD90" i="2"/>
  <c r="AS90" i="2"/>
  <c r="F58" i="2"/>
  <c r="E58" i="2" s="1"/>
  <c r="F35" i="3"/>
  <c r="E35" i="3" s="1"/>
  <c r="F18" i="3"/>
  <c r="E18" i="3" s="1"/>
  <c r="BV18" i="4"/>
  <c r="BV55" i="4"/>
  <c r="BV64" i="4"/>
  <c r="BD88" i="2"/>
  <c r="AX90" i="3"/>
  <c r="Q92" i="3"/>
  <c r="AR92" i="3"/>
  <c r="F65" i="2"/>
  <c r="BE65" i="2" s="1"/>
  <c r="F42" i="2"/>
  <c r="BE42" i="2" s="1"/>
  <c r="AG92" i="3"/>
  <c r="BV34" i="4"/>
  <c r="H64" i="2"/>
  <c r="F78" i="2"/>
  <c r="E78" i="2" s="1"/>
  <c r="F37" i="2"/>
  <c r="BE37" i="2" s="1"/>
  <c r="H56" i="2"/>
  <c r="P7" i="2"/>
  <c r="F31" i="2"/>
  <c r="BE31" i="2" s="1"/>
  <c r="BF17" i="2"/>
  <c r="F41" i="3"/>
  <c r="AZ41" i="3" s="1"/>
  <c r="F28" i="3"/>
  <c r="E28" i="3" s="1"/>
  <c r="AM88" i="2"/>
  <c r="F34" i="2"/>
  <c r="E34" i="2" s="1"/>
  <c r="AK86" i="2"/>
  <c r="F38" i="2"/>
  <c r="E38" i="2" s="1"/>
  <c r="AH88" i="2"/>
  <c r="F49" i="2"/>
  <c r="BE49" i="2" s="1"/>
  <c r="AE88" i="3"/>
  <c r="AC88" i="3"/>
  <c r="BV58" i="4"/>
  <c r="BV30" i="4"/>
  <c r="I88" i="3"/>
  <c r="F27" i="3"/>
  <c r="AZ27" i="3" s="1"/>
  <c r="BE77" i="2"/>
  <c r="AQ88" i="3"/>
  <c r="BA86" i="2"/>
  <c r="F73" i="3"/>
  <c r="AZ73" i="3" s="1"/>
  <c r="BV23" i="4"/>
  <c r="D66" i="3"/>
  <c r="O80" i="2"/>
  <c r="BV80" i="4"/>
  <c r="N88" i="2"/>
  <c r="S92" i="3"/>
  <c r="AA86" i="2"/>
  <c r="AK90" i="3"/>
  <c r="F77" i="3"/>
  <c r="E77" i="3" s="1"/>
  <c r="H7" i="2"/>
  <c r="F19" i="2"/>
  <c r="BE19" i="2" s="1"/>
  <c r="F33" i="2"/>
  <c r="E33" i="2" s="1"/>
  <c r="AZ86" i="2"/>
  <c r="AM90" i="2"/>
  <c r="F69" i="2"/>
  <c r="E69" i="2" s="1"/>
  <c r="BV6" i="4"/>
  <c r="BV37" i="4"/>
  <c r="BV42" i="4"/>
  <c r="BV45" i="4"/>
  <c r="BV57" i="4"/>
  <c r="BV59" i="4"/>
  <c r="BV68" i="4"/>
  <c r="BA90" i="2"/>
  <c r="F76" i="2"/>
  <c r="BE76" i="2" s="1"/>
  <c r="T88" i="3"/>
  <c r="AD88" i="2"/>
  <c r="F54" i="3"/>
  <c r="E54" i="3" s="1"/>
  <c r="D8" i="3"/>
  <c r="Y86" i="2"/>
  <c r="AE92" i="3"/>
  <c r="F16" i="2"/>
  <c r="E16" i="2" s="1"/>
  <c r="H41" i="2"/>
  <c r="F44" i="2"/>
  <c r="E44" i="2" s="1"/>
  <c r="F60" i="2"/>
  <c r="E60" i="2" s="1"/>
  <c r="BV47" i="4"/>
  <c r="BV25" i="4"/>
  <c r="AN92" i="3"/>
  <c r="F25" i="3"/>
  <c r="E25" i="3" s="1"/>
  <c r="V90" i="2"/>
  <c r="BG88" i="2"/>
  <c r="X90" i="2"/>
  <c r="AG86" i="2"/>
  <c r="AP90" i="2"/>
  <c r="G28" i="2"/>
  <c r="H17" i="2"/>
  <c r="F54" i="2"/>
  <c r="E54" i="2" s="1"/>
  <c r="F63" i="3"/>
  <c r="E63" i="3" s="1"/>
  <c r="O8" i="3"/>
  <c r="BV11" i="4"/>
  <c r="BV13" i="4"/>
  <c r="BV17" i="4"/>
  <c r="BV20" i="4"/>
  <c r="BV32" i="4"/>
  <c r="BV66" i="4"/>
  <c r="F23" i="2"/>
  <c r="E23" i="2" s="1"/>
  <c r="F75" i="2"/>
  <c r="D72" i="2"/>
  <c r="BV71" i="4"/>
  <c r="BV76" i="4"/>
  <c r="AU88" i="3"/>
  <c r="AK92" i="3"/>
  <c r="BV56" i="4"/>
  <c r="AQ86" i="2"/>
  <c r="V86" i="2"/>
  <c r="G58" i="3"/>
  <c r="F50" i="3"/>
  <c r="E50" i="3" s="1"/>
  <c r="H43" i="3"/>
  <c r="H19" i="3"/>
  <c r="P19" i="3"/>
  <c r="BV22" i="4"/>
  <c r="BV48" i="4"/>
  <c r="BV41" i="4"/>
  <c r="BV69" i="4"/>
  <c r="F8" i="2"/>
  <c r="E8" i="2" s="1"/>
  <c r="F47" i="2"/>
  <c r="E47" i="2" s="1"/>
  <c r="F69" i="3"/>
  <c r="E69" i="3" s="1"/>
  <c r="D58" i="3"/>
  <c r="BD90" i="2"/>
  <c r="AI92" i="3"/>
  <c r="F20" i="2"/>
  <c r="E20" i="2" s="1"/>
  <c r="F25" i="2"/>
  <c r="BE25" i="2" s="1"/>
  <c r="P41" i="2"/>
  <c r="R86" i="2"/>
  <c r="AI88" i="2"/>
  <c r="BF41" i="2"/>
  <c r="W86" i="2"/>
  <c r="AS86" i="2"/>
  <c r="F70" i="2"/>
  <c r="E70" i="2" s="1"/>
  <c r="P58" i="3"/>
  <c r="BF72" i="2"/>
  <c r="D41" i="2"/>
  <c r="BV77" i="4"/>
  <c r="BB90" i="3"/>
  <c r="AU90" i="2"/>
  <c r="AF86" i="2"/>
  <c r="O66" i="3"/>
  <c r="S90" i="3"/>
  <c r="U88" i="2"/>
  <c r="G7" i="2"/>
  <c r="F13" i="2"/>
  <c r="E13" i="2" s="1"/>
  <c r="F18" i="2"/>
  <c r="F61" i="2"/>
  <c r="E61" i="2" s="1"/>
  <c r="F71" i="2"/>
  <c r="BE71" i="2" s="1"/>
  <c r="F71" i="3"/>
  <c r="AZ71" i="3" s="1"/>
  <c r="F62" i="3"/>
  <c r="E62" i="3" s="1"/>
  <c r="F60" i="3"/>
  <c r="E60" i="3" s="1"/>
  <c r="D43" i="3"/>
  <c r="BV12" i="4"/>
  <c r="BV27" i="4"/>
  <c r="AW90" i="2"/>
  <c r="G72" i="2"/>
  <c r="AJ92" i="3"/>
  <c r="AT88" i="3"/>
  <c r="AL92" i="3"/>
  <c r="W88" i="3"/>
  <c r="AR90" i="3"/>
  <c r="AJ90" i="3"/>
  <c r="AB90" i="3"/>
  <c r="AV92" i="3"/>
  <c r="AF90" i="3"/>
  <c r="X90" i="3"/>
  <c r="AO90" i="3"/>
  <c r="Y88" i="3"/>
  <c r="Q88" i="3"/>
  <c r="Q90" i="2"/>
  <c r="AQ88" i="2"/>
  <c r="AX88" i="2"/>
  <c r="AY88" i="2"/>
  <c r="BH88" i="2"/>
  <c r="BS84" i="4"/>
  <c r="E16" i="3"/>
  <c r="AZ59" i="3"/>
  <c r="F39" i="3"/>
  <c r="AZ39" i="3" s="1"/>
  <c r="F11" i="3"/>
  <c r="E11" i="3" s="1"/>
  <c r="H8" i="3"/>
  <c r="AF92" i="3"/>
  <c r="AP88" i="3"/>
  <c r="F61" i="3"/>
  <c r="AX86" i="2"/>
  <c r="H30" i="3"/>
  <c r="F44" i="3"/>
  <c r="AV90" i="3"/>
  <c r="Q90" i="3"/>
  <c r="BV43" i="4"/>
  <c r="BT83" i="4"/>
  <c r="D64" i="2"/>
  <c r="BF56" i="2"/>
  <c r="BF28" i="2"/>
  <c r="D74" i="3"/>
  <c r="F79" i="3"/>
  <c r="E79" i="3" s="1"/>
  <c r="D28" i="2"/>
  <c r="V92" i="3"/>
  <c r="AB90" i="2"/>
  <c r="BC86" i="2"/>
  <c r="AS88" i="2"/>
  <c r="AN88" i="3"/>
  <c r="AC88" i="2"/>
  <c r="AN90" i="3"/>
  <c r="F48" i="2"/>
  <c r="AW86" i="2"/>
  <c r="F67" i="2"/>
  <c r="AI86" i="2"/>
  <c r="AK90" i="2"/>
  <c r="AK88" i="2"/>
  <c r="G19" i="3"/>
  <c r="X86" i="2"/>
  <c r="G41" i="2"/>
  <c r="F83" i="3"/>
  <c r="E83" i="3" s="1"/>
  <c r="AE88" i="2"/>
  <c r="F39" i="2"/>
  <c r="E39" i="2" s="1"/>
  <c r="F40" i="2"/>
  <c r="BE40" i="2" s="1"/>
  <c r="F43" i="2"/>
  <c r="E43" i="2" s="1"/>
  <c r="AV86" i="2"/>
  <c r="BD86" i="2"/>
  <c r="F48" i="3"/>
  <c r="E48" i="3" s="1"/>
  <c r="O43" i="3"/>
  <c r="F42" i="3"/>
  <c r="AZ42" i="3" s="1"/>
  <c r="G30" i="3"/>
  <c r="F22" i="3"/>
  <c r="E22" i="3" s="1"/>
  <c r="D19" i="3"/>
  <c r="E15" i="3"/>
  <c r="BV21" i="4"/>
  <c r="BV50" i="4"/>
  <c r="F26" i="2"/>
  <c r="BE26" i="2" s="1"/>
  <c r="F31" i="3"/>
  <c r="AZ31" i="3" s="1"/>
  <c r="G74" i="3"/>
  <c r="R90" i="2"/>
  <c r="AQ90" i="2"/>
  <c r="AV90" i="2"/>
  <c r="AX90" i="2"/>
  <c r="AY88" i="3"/>
  <c r="I92" i="3"/>
  <c r="AU88" i="2"/>
  <c r="AG90" i="3"/>
  <c r="W92" i="3"/>
  <c r="F11" i="2"/>
  <c r="BE11" i="2" s="1"/>
  <c r="F36" i="2"/>
  <c r="E36" i="2" s="1"/>
  <c r="AR88" i="3"/>
  <c r="AN88" i="2"/>
  <c r="AC90" i="2"/>
  <c r="X88" i="2"/>
  <c r="AW88" i="2"/>
  <c r="Y92" i="3"/>
  <c r="W88" i="2"/>
  <c r="AF88" i="2"/>
  <c r="H28" i="2"/>
  <c r="F50" i="2"/>
  <c r="BB86" i="2"/>
  <c r="P64" i="2"/>
  <c r="P56" i="2"/>
  <c r="F72" i="3"/>
  <c r="AZ72" i="3" s="1"/>
  <c r="F70" i="3"/>
  <c r="F68" i="3"/>
  <c r="E68" i="3" s="1"/>
  <c r="F40" i="3"/>
  <c r="E40" i="3" s="1"/>
  <c r="O30" i="3"/>
  <c r="D30" i="3"/>
  <c r="BV19" i="4"/>
  <c r="BV46" i="4"/>
  <c r="P80" i="2"/>
  <c r="BV79" i="4"/>
  <c r="F79" i="2"/>
  <c r="BE79" i="2" s="1"/>
  <c r="BV72" i="4"/>
  <c r="AP92" i="3"/>
  <c r="AC92" i="3"/>
  <c r="I90" i="3"/>
  <c r="BG86" i="2"/>
  <c r="AR88" i="2"/>
  <c r="BV7" i="4"/>
  <c r="AJ88" i="3"/>
  <c r="Y90" i="3"/>
  <c r="H58" i="3"/>
  <c r="BV36" i="4"/>
  <c r="F81" i="2"/>
  <c r="E81" i="2" s="1"/>
  <c r="F80" i="3"/>
  <c r="AZ90" i="2"/>
  <c r="BH90" i="2"/>
  <c r="AW90" i="3"/>
  <c r="AO88" i="3"/>
  <c r="AD86" i="2"/>
  <c r="G17" i="2"/>
  <c r="AG90" i="2"/>
  <c r="U86" i="2"/>
  <c r="AP88" i="2"/>
  <c r="Q86" i="2"/>
  <c r="U90" i="2"/>
  <c r="F9" i="2"/>
  <c r="F12" i="2"/>
  <c r="F14" i="2"/>
  <c r="E14" i="2" s="1"/>
  <c r="F21" i="2"/>
  <c r="BE21" i="2" s="1"/>
  <c r="P28" i="2"/>
  <c r="F53" i="2"/>
  <c r="BE53" i="2" s="1"/>
  <c r="F59" i="2"/>
  <c r="E59" i="2" s="1"/>
  <c r="P66" i="3"/>
  <c r="BV33" i="4"/>
  <c r="BB90" i="2"/>
  <c r="AV88" i="3"/>
  <c r="K90" i="3"/>
  <c r="T92" i="3"/>
  <c r="K92" i="3"/>
  <c r="G8" i="3"/>
  <c r="AG88" i="3"/>
  <c r="AU90" i="3"/>
  <c r="F24" i="2"/>
  <c r="F32" i="2"/>
  <c r="F51" i="2"/>
  <c r="BE51" i="2" s="1"/>
  <c r="AU86" i="2"/>
  <c r="F67" i="3"/>
  <c r="F47" i="3"/>
  <c r="BU82" i="4"/>
  <c r="BV24" i="4"/>
  <c r="BV65" i="4"/>
  <c r="F24" i="3"/>
  <c r="E24" i="3" s="1"/>
  <c r="BF80" i="2"/>
  <c r="BV52" i="4"/>
  <c r="D7" i="2"/>
  <c r="BV74" i="4"/>
  <c r="BC88" i="3"/>
  <c r="AF88" i="3"/>
  <c r="BB88" i="3"/>
  <c r="AM90" i="3"/>
  <c r="AE90" i="3"/>
  <c r="W90" i="3"/>
  <c r="AY92" i="3"/>
  <c r="AQ92" i="3"/>
  <c r="AS90" i="3"/>
  <c r="AS88" i="3"/>
  <c r="I90" i="2"/>
  <c r="I86" i="2"/>
  <c r="O64" i="2"/>
  <c r="F46" i="3"/>
  <c r="BA90" i="3"/>
  <c r="BA88" i="3"/>
  <c r="BA92" i="3"/>
  <c r="AS92" i="3"/>
  <c r="F66" i="2"/>
  <c r="G64" i="2"/>
  <c r="BV15" i="4"/>
  <c r="BT84" i="4"/>
  <c r="BT82" i="4"/>
  <c r="F87" i="3"/>
  <c r="E87" i="3" s="1"/>
  <c r="G82" i="3"/>
  <c r="F85" i="3"/>
  <c r="O82" i="3"/>
  <c r="U88" i="3"/>
  <c r="U90" i="3"/>
  <c r="U92" i="3"/>
  <c r="BC88" i="2"/>
  <c r="BC90" i="2"/>
  <c r="AR86" i="2"/>
  <c r="AB88" i="2"/>
  <c r="AB86" i="2"/>
  <c r="T88" i="2"/>
  <c r="T86" i="2"/>
  <c r="E14" i="3"/>
  <c r="BS83" i="4"/>
  <c r="F32" i="3"/>
  <c r="I88" i="2"/>
  <c r="F62" i="2"/>
  <c r="E62" i="2" s="1"/>
  <c r="G56" i="2"/>
  <c r="H66" i="3"/>
  <c r="O58" i="3"/>
  <c r="F49" i="3"/>
  <c r="G43" i="3"/>
  <c r="AA90" i="3"/>
  <c r="AA88" i="3"/>
  <c r="AA92" i="3"/>
  <c r="S90" i="2"/>
  <c r="N88" i="3"/>
  <c r="N90" i="3"/>
  <c r="J90" i="2"/>
  <c r="J86" i="2"/>
  <c r="J88" i="2"/>
  <c r="P43" i="3"/>
  <c r="P74" i="3"/>
  <c r="O72" i="2"/>
  <c r="F74" i="2"/>
  <c r="E74" i="2" s="1"/>
  <c r="AB88" i="3"/>
  <c r="AB92" i="3"/>
  <c r="BC92" i="3"/>
  <c r="BC90" i="3"/>
  <c r="V90" i="3"/>
  <c r="V88" i="3"/>
  <c r="M92" i="3"/>
  <c r="M90" i="3"/>
  <c r="AX92" i="3"/>
  <c r="AX88" i="3"/>
  <c r="AT86" i="2"/>
  <c r="AT88" i="2"/>
  <c r="AT90" i="2"/>
  <c r="AL88" i="2"/>
  <c r="AL86" i="2"/>
  <c r="AL90" i="2"/>
  <c r="BE68" i="2"/>
  <c r="E68" i="2"/>
  <c r="D17" i="2"/>
  <c r="O19" i="3"/>
  <c r="BU84" i="4"/>
  <c r="AO90" i="2"/>
  <c r="AO86" i="2"/>
  <c r="F29" i="2"/>
  <c r="O28" i="2"/>
  <c r="F22" i="2"/>
  <c r="O17" i="2"/>
  <c r="O56" i="2"/>
  <c r="F57" i="2"/>
  <c r="F64" i="3"/>
  <c r="BV63" i="4"/>
  <c r="D56" i="2"/>
  <c r="AH90" i="3"/>
  <c r="AH92" i="3"/>
  <c r="AH88" i="3"/>
  <c r="X88" i="3"/>
  <c r="X92" i="3"/>
  <c r="Z90" i="3"/>
  <c r="Z92" i="3"/>
  <c r="R88" i="3"/>
  <c r="R90" i="3"/>
  <c r="N86" i="2"/>
  <c r="N90" i="2"/>
  <c r="AY90" i="2"/>
  <c r="AY86" i="2"/>
  <c r="BS82" i="4"/>
  <c r="N92" i="3"/>
  <c r="Z88" i="2"/>
  <c r="Z86" i="2"/>
  <c r="AI90" i="2"/>
  <c r="F46" i="2"/>
  <c r="O41" i="2"/>
  <c r="E48" i="2"/>
  <c r="BE48" i="2"/>
  <c r="E45" i="3"/>
  <c r="BU83" i="4"/>
  <c r="F26" i="3"/>
  <c r="H80" i="2"/>
  <c r="F83" i="2"/>
  <c r="E83" i="2" s="1"/>
  <c r="F73" i="2"/>
  <c r="H72" i="2"/>
  <c r="AT90" i="3"/>
  <c r="AT92" i="3"/>
  <c r="AL88" i="3"/>
  <c r="AL90" i="3"/>
  <c r="AD90" i="3"/>
  <c r="AD92" i="3"/>
  <c r="AD88" i="3"/>
  <c r="AW92" i="3"/>
  <c r="AW88" i="3"/>
  <c r="P8" i="3"/>
  <c r="E13" i="3"/>
  <c r="P30" i="3"/>
  <c r="O7" i="2"/>
  <c r="AJ88" i="2"/>
  <c r="AJ90" i="2"/>
  <c r="P17" i="2"/>
  <c r="F35" i="2"/>
  <c r="BV51" i="4"/>
  <c r="G80" i="2"/>
  <c r="F82" i="2"/>
  <c r="D82" i="3"/>
  <c r="AF90" i="2"/>
  <c r="E63" i="2"/>
  <c r="AC86" i="2"/>
  <c r="E42" i="2" l="1"/>
  <c r="AZ53" i="3"/>
  <c r="E38" i="3"/>
  <c r="BE10" i="2"/>
  <c r="E73" i="3"/>
  <c r="E75" i="3"/>
  <c r="E52" i="3"/>
  <c r="BE8" i="2"/>
  <c r="BE43" i="2"/>
  <c r="AZ48" i="3"/>
  <c r="E41" i="3"/>
  <c r="E45" i="2"/>
  <c r="AZ51" i="3"/>
  <c r="E17" i="3"/>
  <c r="E8" i="3" s="1"/>
  <c r="BE47" i="2"/>
  <c r="AZ62" i="3"/>
  <c r="AZ28" i="3"/>
  <c r="E23" i="3"/>
  <c r="E20" i="3"/>
  <c r="AZ35" i="3"/>
  <c r="E42" i="3"/>
  <c r="E39" i="3"/>
  <c r="AZ65" i="3"/>
  <c r="AZ12" i="3"/>
  <c r="AZ34" i="3"/>
  <c r="E27" i="3"/>
  <c r="AZ77" i="3"/>
  <c r="E55" i="3"/>
  <c r="AZ21" i="3"/>
  <c r="AZ54" i="3"/>
  <c r="AK89" i="3"/>
  <c r="AZ60" i="3"/>
  <c r="E76" i="3"/>
  <c r="E56" i="3"/>
  <c r="AO91" i="3"/>
  <c r="AG93" i="3"/>
  <c r="AO93" i="3"/>
  <c r="E71" i="3"/>
  <c r="AZ37" i="3"/>
  <c r="Q91" i="3"/>
  <c r="E78" i="3"/>
  <c r="BE23" i="2"/>
  <c r="E11" i="2"/>
  <c r="E79" i="2"/>
  <c r="E76" i="2"/>
  <c r="BE14" i="2"/>
  <c r="Y91" i="2"/>
  <c r="E37" i="2"/>
  <c r="AS91" i="2"/>
  <c r="Q91" i="2"/>
  <c r="AG87" i="2"/>
  <c r="D27" i="2"/>
  <c r="D86" i="2" s="1"/>
  <c r="E71" i="2"/>
  <c r="E19" i="2"/>
  <c r="AO91" i="2"/>
  <c r="E65" i="2"/>
  <c r="BE69" i="2"/>
  <c r="BF86" i="2"/>
  <c r="BE15" i="2"/>
  <c r="BE30" i="2"/>
  <c r="F8" i="3"/>
  <c r="E31" i="3"/>
  <c r="AZ69" i="3"/>
  <c r="AS87" i="2"/>
  <c r="BF88" i="2"/>
  <c r="Q93" i="3"/>
  <c r="U89" i="2"/>
  <c r="E31" i="2"/>
  <c r="Q89" i="2"/>
  <c r="AZ63" i="3"/>
  <c r="AZ10" i="3"/>
  <c r="F43" i="3"/>
  <c r="E53" i="2"/>
  <c r="E26" i="2"/>
  <c r="AC87" i="2"/>
  <c r="AK87" i="2"/>
  <c r="AK89" i="2"/>
  <c r="BE34" i="2"/>
  <c r="BE38" i="2"/>
  <c r="Y89" i="2"/>
  <c r="AG89" i="2"/>
  <c r="E49" i="2"/>
  <c r="AZ25" i="3"/>
  <c r="Y91" i="3"/>
  <c r="Y89" i="3"/>
  <c r="H92" i="3"/>
  <c r="E25" i="2"/>
  <c r="G90" i="2"/>
  <c r="U91" i="2"/>
  <c r="BE75" i="2"/>
  <c r="E75" i="2"/>
  <c r="AC89" i="3"/>
  <c r="AW91" i="2"/>
  <c r="BF90" i="2"/>
  <c r="F7" i="2"/>
  <c r="E18" i="2"/>
  <c r="BE18" i="2"/>
  <c r="AC91" i="3"/>
  <c r="AK93" i="3"/>
  <c r="BE20" i="2"/>
  <c r="AG91" i="3"/>
  <c r="AO87" i="2"/>
  <c r="AW89" i="2"/>
  <c r="E21" i="2"/>
  <c r="AS89" i="2"/>
  <c r="U87" i="2"/>
  <c r="AW87" i="2"/>
  <c r="Q89" i="3"/>
  <c r="F17" i="2"/>
  <c r="E51" i="2"/>
  <c r="D29" i="3"/>
  <c r="D88" i="3" s="1"/>
  <c r="H86" i="2"/>
  <c r="AG89" i="3"/>
  <c r="E72" i="3"/>
  <c r="AZ11" i="3"/>
  <c r="Y93" i="3"/>
  <c r="AZ68" i="3"/>
  <c r="Q87" i="2"/>
  <c r="F74" i="3"/>
  <c r="H88" i="3"/>
  <c r="G86" i="2"/>
  <c r="G88" i="2"/>
  <c r="AZ67" i="3"/>
  <c r="E67" i="3"/>
  <c r="F66" i="3"/>
  <c r="AZ61" i="3"/>
  <c r="E61" i="3"/>
  <c r="AG91" i="2"/>
  <c r="BV82" i="4"/>
  <c r="AK91" i="2"/>
  <c r="E9" i="2"/>
  <c r="BE9" i="2"/>
  <c r="E50" i="2"/>
  <c r="BE50" i="2"/>
  <c r="AO89" i="3"/>
  <c r="E12" i="2"/>
  <c r="BE12" i="2"/>
  <c r="D92" i="3"/>
  <c r="AK91" i="3"/>
  <c r="F58" i="3"/>
  <c r="AZ79" i="3"/>
  <c r="AS91" i="3"/>
  <c r="E24" i="2"/>
  <c r="BE24" i="2"/>
  <c r="AZ80" i="3"/>
  <c r="E80" i="3"/>
  <c r="E70" i="3"/>
  <c r="AZ70" i="3"/>
  <c r="AZ44" i="3"/>
  <c r="E44" i="3"/>
  <c r="G90" i="3"/>
  <c r="H90" i="2"/>
  <c r="BE36" i="2"/>
  <c r="AO89" i="2"/>
  <c r="E32" i="2"/>
  <c r="BE32" i="2"/>
  <c r="AC89" i="2"/>
  <c r="BV84" i="4"/>
  <c r="H88" i="2"/>
  <c r="AC91" i="2"/>
  <c r="E40" i="2"/>
  <c r="AC93" i="3"/>
  <c r="H90" i="3"/>
  <c r="AZ47" i="3"/>
  <c r="E47" i="3"/>
  <c r="E67" i="2"/>
  <c r="BE67" i="2"/>
  <c r="E35" i="2"/>
  <c r="BE35" i="2"/>
  <c r="P86" i="2"/>
  <c r="P88" i="2"/>
  <c r="P90" i="2"/>
  <c r="AZ49" i="3"/>
  <c r="E49" i="3"/>
  <c r="E32" i="3"/>
  <c r="AZ32" i="3"/>
  <c r="E85" i="3"/>
  <c r="E82" i="3" s="1"/>
  <c r="F82" i="3"/>
  <c r="E66" i="2"/>
  <c r="F64" i="2"/>
  <c r="F30" i="3"/>
  <c r="O88" i="3"/>
  <c r="O90" i="3"/>
  <c r="O92" i="3"/>
  <c r="E82" i="2"/>
  <c r="E80" i="2" s="1"/>
  <c r="F80" i="2"/>
  <c r="E22" i="2"/>
  <c r="BE22" i="2"/>
  <c r="BV83" i="4"/>
  <c r="AS93" i="3"/>
  <c r="AZ26" i="3"/>
  <c r="E26" i="3"/>
  <c r="AZ46" i="3"/>
  <c r="E46" i="3"/>
  <c r="Y87" i="2"/>
  <c r="G92" i="3"/>
  <c r="U93" i="3"/>
  <c r="F19" i="3"/>
  <c r="BE73" i="2"/>
  <c r="E73" i="2"/>
  <c r="F72" i="2"/>
  <c r="O86" i="2"/>
  <c r="O88" i="2"/>
  <c r="O90" i="2"/>
  <c r="BE46" i="2"/>
  <c r="F41" i="2"/>
  <c r="E46" i="2"/>
  <c r="E64" i="3"/>
  <c r="AZ64" i="3"/>
  <c r="E29" i="2"/>
  <c r="BE29" i="2"/>
  <c r="F28" i="2"/>
  <c r="G88" i="3"/>
  <c r="U91" i="3"/>
  <c r="P90" i="3"/>
  <c r="P92" i="3"/>
  <c r="P88" i="3"/>
  <c r="E57" i="2"/>
  <c r="E56" i="2" s="1"/>
  <c r="F56" i="2"/>
  <c r="U89" i="3"/>
  <c r="AS89" i="3"/>
  <c r="E72" i="2" l="1"/>
  <c r="D90" i="3"/>
  <c r="AZ66" i="3"/>
  <c r="E58" i="3"/>
  <c r="E19" i="3"/>
  <c r="E74" i="3"/>
  <c r="AZ30" i="3"/>
  <c r="E30" i="3"/>
  <c r="E66" i="3"/>
  <c r="E43" i="3"/>
  <c r="E7" i="2"/>
  <c r="BE64" i="2"/>
  <c r="BE7" i="2"/>
  <c r="D90" i="2"/>
  <c r="D88" i="2"/>
  <c r="AZ8" i="3"/>
  <c r="BE17" i="2"/>
  <c r="E17" i="2"/>
  <c r="BE72" i="2"/>
  <c r="AZ19" i="3"/>
  <c r="F86" i="2"/>
  <c r="AZ58" i="3"/>
  <c r="AZ74" i="3"/>
  <c r="E41" i="2"/>
  <c r="BE41" i="2"/>
  <c r="E64" i="2"/>
  <c r="F88" i="2"/>
  <c r="AZ43" i="3"/>
  <c r="F90" i="2"/>
  <c r="BE28" i="2"/>
  <c r="F92" i="3"/>
  <c r="F88" i="3"/>
  <c r="F90" i="3"/>
  <c r="E28" i="2"/>
  <c r="E90" i="3" l="1"/>
  <c r="E92" i="3"/>
  <c r="E88" i="3"/>
  <c r="BE86" i="2"/>
  <c r="E88" i="2"/>
  <c r="AZ92" i="3"/>
  <c r="AZ88" i="3"/>
  <c r="BE90" i="2"/>
  <c r="AZ90" i="3"/>
  <c r="BE88" i="2"/>
  <c r="E86" i="2"/>
  <c r="E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tc={434FB572-D343-4D24-8D53-03DCFAB7630D}</author>
    <author>tc={1F4D45B1-557B-43EF-8BDD-9289EEDB7558}</author>
    <author>tc={94866BDF-BF6B-4314-95E5-6A5E792458A0}</author>
  </authors>
  <commentList>
    <comment ref="G58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zdjąć 30 godz. wykładu</t>
      </text>
    </comment>
    <comment ref="H58" authorId="1" shapeId="0" xr:uid="{00000000-0006-0000-01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dodać 30 godz. ZP</t>
      </text>
    </comment>
    <comment ref="H74" authorId="2" shapeId="0" xr:uid="{00000000-0006-0000-01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zdjąć 15 godz. ZP i dać do pracy własnej</t>
      </text>
    </comment>
  </commentList>
</comments>
</file>

<file path=xl/sharedStrings.xml><?xml version="1.0" encoding="utf-8"?>
<sst xmlns="http://schemas.openxmlformats.org/spreadsheetml/2006/main" count="934" uniqueCount="307">
  <si>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</si>
  <si>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</si>
  <si>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</si>
  <si>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</si>
  <si>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</si>
  <si>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</si>
  <si>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</si>
  <si>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</si>
  <si>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</si>
  <si>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</si>
  <si>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</si>
  <si>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</si>
  <si>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</si>
  <si>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</si>
  <si>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</si>
  <si>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</si>
  <si>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</si>
  <si>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</si>
  <si>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</si>
  <si>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</si>
  <si>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</si>
  <si>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</si>
  <si>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</si>
  <si>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</si>
  <si>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</si>
  <si>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</si>
  <si>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</si>
  <si>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</si>
  <si>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</si>
  <si>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</si>
  <si>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</si>
  <si>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</si>
  <si>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</si>
  <si>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</si>
  <si>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</si>
  <si>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</si>
  <si>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</si>
  <si>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</si>
  <si>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</si>
  <si>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</si>
  <si>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</si>
  <si>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</si>
  <si>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</si>
  <si>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</si>
  <si>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</si>
  <si>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</si>
  <si>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</si>
  <si>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</si>
  <si>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</si>
  <si>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</si>
  <si>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</si>
  <si>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</si>
  <si>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</si>
  <si>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</si>
  <si>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</si>
  <si>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</si>
  <si>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</si>
  <si>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</si>
  <si>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</si>
  <si>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D1.</t>
  </si>
  <si>
    <t>Technologia informacyjna</t>
  </si>
  <si>
    <t>Mechanika techniczna</t>
  </si>
  <si>
    <t>C1.</t>
  </si>
  <si>
    <t>C2.</t>
  </si>
  <si>
    <t>Termodynamika techniczna</t>
  </si>
  <si>
    <t>Elektrotechnika i elektronika</t>
  </si>
  <si>
    <t>Rachunek kosztów w ujęciu inżynierskim</t>
  </si>
  <si>
    <t>Hydraulika i pneumatyka</t>
  </si>
  <si>
    <t xml:space="preserve">Innowacje i usprawnienia w firmach </t>
  </si>
  <si>
    <t>Metoda Elementu Skończonego</t>
  </si>
  <si>
    <t>Rapid Prototyping</t>
  </si>
  <si>
    <t>Metody i techniki studiowania</t>
  </si>
  <si>
    <t>Wirtualne środowisko pracy inżyniera</t>
  </si>
  <si>
    <t>Fizyka</t>
  </si>
  <si>
    <t>Zo7</t>
  </si>
  <si>
    <t>E 2/Zo1,2</t>
  </si>
  <si>
    <t>E 1/Zo1</t>
  </si>
  <si>
    <t>E 4/Zo4</t>
  </si>
  <si>
    <t>E 6/Zo6</t>
  </si>
  <si>
    <t>E 7/Zo7</t>
  </si>
  <si>
    <t>Język angielski</t>
  </si>
  <si>
    <t>E/4</t>
  </si>
  <si>
    <t>E2/Zo1,2</t>
  </si>
  <si>
    <t>Pierwsza pomoc przedmedyczna</t>
  </si>
  <si>
    <t>Praktyka 1A (inżynierska 1,5 mies.) - 180 godz.</t>
  </si>
  <si>
    <t>Praktyka 1B (inżynierska 1 mies.) - 120 godz.</t>
  </si>
  <si>
    <t>Metody i języki programowania</t>
  </si>
  <si>
    <t>Automatyzacja i robotyzacja</t>
  </si>
  <si>
    <t>Systemy informatyczne</t>
  </si>
  <si>
    <t>Moduł kształcenia kierunkowego I</t>
  </si>
  <si>
    <t>Moduł kształcenia kierunkowego II</t>
  </si>
  <si>
    <t>ECTS</t>
  </si>
  <si>
    <t>sem VIII</t>
  </si>
  <si>
    <t>VIII</t>
  </si>
  <si>
    <t>Przedsiębiorczość/Kierowanie zasobami ludzkimi*</t>
  </si>
  <si>
    <t>E 3 /Zo2,3</t>
  </si>
  <si>
    <t>E8/Zo8</t>
  </si>
  <si>
    <t>E 8/Zo8</t>
  </si>
  <si>
    <t>E 4/Zo3,4</t>
  </si>
  <si>
    <t>zajęcia z bezpośrednim udziałem</t>
  </si>
  <si>
    <t>zajęcia kształtujące umiejętności praktyczne</t>
  </si>
  <si>
    <t>zajęcia z dziedziny nauk hum. lub społ.</t>
  </si>
  <si>
    <t>Matematyka ze statystyką matematyczną</t>
  </si>
  <si>
    <t>Automatyka procesów cieplnych</t>
  </si>
  <si>
    <t xml:space="preserve">Monitorowanie i diagnostyka </t>
  </si>
  <si>
    <t>Projektowanie robotów i manipulatorów</t>
  </si>
  <si>
    <t>E 7/Zo6,7</t>
  </si>
  <si>
    <t>E 5/Zo5</t>
  </si>
  <si>
    <t>E 3/Zo2,3</t>
  </si>
  <si>
    <t>Przedsiębiorczość/Kierowanie Zespołami Ludzkimi*</t>
  </si>
  <si>
    <t>Wychowanie fizyczne</t>
  </si>
  <si>
    <t>Przedmiot</t>
  </si>
  <si>
    <t>W</t>
  </si>
  <si>
    <t>U</t>
  </si>
  <si>
    <t>K</t>
  </si>
  <si>
    <t>AIR_W01</t>
  </si>
  <si>
    <t>AIR_W02</t>
  </si>
  <si>
    <t>AIR_W03</t>
  </si>
  <si>
    <t>AIR_W04</t>
  </si>
  <si>
    <t>AIR_W05</t>
  </si>
  <si>
    <t>AIR_W06</t>
  </si>
  <si>
    <t>AIR_W07</t>
  </si>
  <si>
    <t>AIR_W08</t>
  </si>
  <si>
    <t>AIR_W09</t>
  </si>
  <si>
    <t>AIR_W10</t>
  </si>
  <si>
    <t>AIR_W11</t>
  </si>
  <si>
    <t>AIR_W12</t>
  </si>
  <si>
    <t>AIR_W13</t>
  </si>
  <si>
    <t>AIR_W14</t>
  </si>
  <si>
    <t>AIR_W15</t>
  </si>
  <si>
    <t>AIR_W16</t>
  </si>
  <si>
    <t>AIR_W17</t>
  </si>
  <si>
    <t>AIR_W18</t>
  </si>
  <si>
    <t>AIR_W19</t>
  </si>
  <si>
    <t>AIR_W20</t>
  </si>
  <si>
    <t>AIR_W21</t>
  </si>
  <si>
    <t>AIR_W22</t>
  </si>
  <si>
    <t>AIR_W23</t>
  </si>
  <si>
    <t>AIR_W24</t>
  </si>
  <si>
    <t>AIR_W25</t>
  </si>
  <si>
    <t>AIR_W26</t>
  </si>
  <si>
    <t>AIR_U01</t>
  </si>
  <si>
    <t>AIR_U02</t>
  </si>
  <si>
    <t>AIR_U03</t>
  </si>
  <si>
    <t>AIR_U04</t>
  </si>
  <si>
    <t>AIR_U05</t>
  </si>
  <si>
    <t>AIR_U06</t>
  </si>
  <si>
    <t>AIR_U07</t>
  </si>
  <si>
    <t>AIR_U08</t>
  </si>
  <si>
    <t>AIR_U09</t>
  </si>
  <si>
    <t>AIR_U10</t>
  </si>
  <si>
    <t>AIR_U11</t>
  </si>
  <si>
    <t>AIR_U12</t>
  </si>
  <si>
    <t>AIR_U13</t>
  </si>
  <si>
    <t>AIR_U14</t>
  </si>
  <si>
    <t>AIR_U15</t>
  </si>
  <si>
    <t>AIR_U16</t>
  </si>
  <si>
    <t>AIR_U17</t>
  </si>
  <si>
    <t>AIR_U18</t>
  </si>
  <si>
    <t>AIR_U19</t>
  </si>
  <si>
    <t>AIR_U20</t>
  </si>
  <si>
    <t>AIR_U21</t>
  </si>
  <si>
    <t>AIR_U22</t>
  </si>
  <si>
    <t>AIR_U23</t>
  </si>
  <si>
    <t>AIR_U24</t>
  </si>
  <si>
    <t>AIR_U25</t>
  </si>
  <si>
    <t>AIR_U26</t>
  </si>
  <si>
    <t>AIR_U27</t>
  </si>
  <si>
    <t>AIR_U28</t>
  </si>
  <si>
    <t>AIR_U29</t>
  </si>
  <si>
    <t>AIR_U30</t>
  </si>
  <si>
    <t>AIR_U31</t>
  </si>
  <si>
    <t>AIR_U32</t>
  </si>
  <si>
    <t>AIR_U33</t>
  </si>
  <si>
    <t>AIR_U34</t>
  </si>
  <si>
    <t>AIR_K01</t>
  </si>
  <si>
    <t>AIR_K02</t>
  </si>
  <si>
    <t>AIR_K03</t>
  </si>
  <si>
    <t>AIR_K04</t>
  </si>
  <si>
    <t>AIR_K05</t>
  </si>
  <si>
    <t>AIR_K06</t>
  </si>
  <si>
    <t>AIR_K07</t>
  </si>
  <si>
    <t>AIR_K08</t>
  </si>
  <si>
    <t xml:space="preserve">A. </t>
  </si>
  <si>
    <t>MODUŁ KSZTAŁCENIA KIERUNKOWEGO I</t>
  </si>
  <si>
    <t>MODUŁ KSZTAŁCENIA KIERUNKOWEGO II</t>
  </si>
  <si>
    <t>Praktyka 1A i 1B</t>
  </si>
  <si>
    <t>Praktyka 2A i 2B</t>
  </si>
  <si>
    <t>Praktyka 3</t>
  </si>
  <si>
    <t xml:space="preserve">Metoda Elementu Skończonego </t>
  </si>
  <si>
    <t>Matryca efektów uczenia się</t>
  </si>
  <si>
    <t>P6S_WG</t>
  </si>
  <si>
    <t>P6S_WK</t>
  </si>
  <si>
    <t>P6S_UW</t>
  </si>
  <si>
    <t>P6S_UW, P6S_UO</t>
  </si>
  <si>
    <t>P6S_UK, P6S_UO</t>
  </si>
  <si>
    <t>P6S_UK</t>
  </si>
  <si>
    <t>P6S_UW, P6S_UO, P6S_UU</t>
  </si>
  <si>
    <t>P6S_KK</t>
  </si>
  <si>
    <t>P6S_KK, P6S_KO</t>
  </si>
  <si>
    <t>P6S_KK, P6S_KO, P6S_KR</t>
  </si>
  <si>
    <t>P6S_KK, P6S_KR</t>
  </si>
  <si>
    <t>P6S_KO</t>
  </si>
  <si>
    <t>P6S_KO, P6S_KR</t>
  </si>
  <si>
    <t>English for Automation and Robotics</t>
  </si>
  <si>
    <t>SUMA MPW*</t>
  </si>
  <si>
    <t>Materiałoznawstwo</t>
  </si>
  <si>
    <t>Projektowanie procesów zautomatyzowanych</t>
  </si>
  <si>
    <t>Sieci i wizualizacja</t>
  </si>
  <si>
    <t>Projektowanie chwytaków</t>
  </si>
  <si>
    <t>Pracownia automatyki i robotyki</t>
  </si>
  <si>
    <t>Przetwarzanie sygnałów</t>
  </si>
  <si>
    <t>PKM z wytrzymałością materiałów</t>
  </si>
  <si>
    <t>Modelowanie i symulacja</t>
  </si>
  <si>
    <t>Czujniki, systemy pomiarowe</t>
  </si>
  <si>
    <t>Automatyzacja urządzeń</t>
  </si>
  <si>
    <t>Napędy maszyn i robotów</t>
  </si>
  <si>
    <t>Projektowanie linii zautomatyzowanych</t>
  </si>
  <si>
    <t>Czujniki i systemy pomiarowe</t>
  </si>
  <si>
    <t>Sieci i wizulaizacja</t>
  </si>
  <si>
    <t>Nowoczesne technologie wytwarzania</t>
  </si>
  <si>
    <t>ogółem</t>
  </si>
  <si>
    <t>Suma</t>
  </si>
  <si>
    <t>P6S_UO</t>
  </si>
  <si>
    <t>P6S_UU</t>
  </si>
  <si>
    <t>P6S_KR</t>
  </si>
  <si>
    <t>13.</t>
  </si>
  <si>
    <t>E.</t>
  </si>
  <si>
    <t>D2.</t>
  </si>
  <si>
    <t>Umiejętności interpersonalne/Negocjacje*</t>
  </si>
  <si>
    <t>Bezpieczeństwo i higiena pracy/Ergonomia*</t>
  </si>
  <si>
    <t>Socjologia/Komunikacja społeczna*</t>
  </si>
  <si>
    <t>Organizacja systemów i procesów produkcyjnych</t>
  </si>
  <si>
    <t>Planowanie i sterowanie produkcją</t>
  </si>
  <si>
    <t xml:space="preserve"> </t>
  </si>
  <si>
    <t>Projektowanie  instalacji fotowoltaicznych</t>
  </si>
  <si>
    <t>Automatyzacja elementów i układów OZE</t>
  </si>
  <si>
    <t>Instalacje geotermiczne</t>
  </si>
  <si>
    <t>Automatyka farm wiatrowych i  elektrowni wodnych</t>
  </si>
  <si>
    <t>Urządzenia do odzysku energii (Energy Harvester)</t>
  </si>
  <si>
    <t>Technologie wykorzystania wodoru</t>
  </si>
  <si>
    <t>D3.</t>
  </si>
  <si>
    <t>Alternatywne napędy pojazdów</t>
  </si>
  <si>
    <t>Język niemcki/Język rosyjski</t>
  </si>
  <si>
    <t>SUMA OZE*</t>
  </si>
  <si>
    <t>Mechatronika i elementy automatyki w pojazdach</t>
  </si>
  <si>
    <t>Elektronika i mikroukłady w pojazdach</t>
  </si>
  <si>
    <t>E7/Zo7</t>
  </si>
  <si>
    <t>Information and Communication Technology</t>
  </si>
  <si>
    <t>Zo/7</t>
  </si>
  <si>
    <t>Zo/1</t>
  </si>
  <si>
    <t>Zo/3</t>
  </si>
  <si>
    <t>Zo/2</t>
  </si>
  <si>
    <t>Zo/4</t>
  </si>
  <si>
    <t>Zo/5</t>
  </si>
  <si>
    <t>Zo/1,2,3,4</t>
  </si>
  <si>
    <t>ZAL/1</t>
  </si>
  <si>
    <t>ZAL/2</t>
  </si>
  <si>
    <t>ZAL/1,2</t>
  </si>
  <si>
    <t>Zo/5,6</t>
  </si>
  <si>
    <t>Zo/6</t>
  </si>
  <si>
    <t>Zo/8</t>
  </si>
  <si>
    <t>DK</t>
  </si>
  <si>
    <t>Podstawy automatyki i robotyki</t>
  </si>
  <si>
    <t>Grafika inżynierska</t>
  </si>
  <si>
    <t>Artificial Intelligence</t>
  </si>
  <si>
    <t>Automotive Industry-Production and Logistics</t>
  </si>
  <si>
    <t>Green environment and management</t>
  </si>
  <si>
    <t>Skanowanie przestrzenne</t>
  </si>
  <si>
    <t>Diagnostyka układów sterowania w pojazdach</t>
  </si>
  <si>
    <t>Układy sterowania w pojazdach samochodowych</t>
  </si>
  <si>
    <t>Systemy sterowania silników samochodowych</t>
  </si>
  <si>
    <t>E 3/Zo3</t>
  </si>
  <si>
    <t>E 4 /Zo 4</t>
  </si>
  <si>
    <t>Komputerowe wspomaganie projektowania</t>
  </si>
  <si>
    <t>SUMA SiMPS*</t>
  </si>
  <si>
    <t>warsztay</t>
  </si>
  <si>
    <t>laboratoria</t>
  </si>
  <si>
    <t>seminaria</t>
  </si>
  <si>
    <t>projekty</t>
  </si>
  <si>
    <t>warsztaty</t>
  </si>
  <si>
    <t>Język niemiecki/Język rosyjski</t>
  </si>
  <si>
    <r>
      <t>Język niemiecki</t>
    </r>
    <r>
      <rPr>
        <sz val="20"/>
        <color theme="1"/>
        <rFont val="Verdana"/>
        <family val="2"/>
      </rPr>
      <t>/Język rosyjski</t>
    </r>
  </si>
  <si>
    <t>Sztuczna inteligencja</t>
  </si>
  <si>
    <t>Seminarium dyplomowe*</t>
  </si>
  <si>
    <t>Zo/5, 6, 7</t>
  </si>
  <si>
    <t>Seminarium dyplomowe *</t>
  </si>
  <si>
    <t>Zo/6, 7, 8</t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</si>
  <si>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 I stopnia</t>
    </r>
    <r>
      <rPr>
        <b/>
        <sz val="36"/>
        <rFont val="Verdana"/>
        <family val="2"/>
      </rPr>
      <t>: Automatyka i robotyka (2023-2027)</t>
    </r>
  </si>
  <si>
    <r>
      <t xml:space="preserve">3.1. Plan studiów </t>
    </r>
    <r>
      <rPr>
        <b/>
        <u/>
        <sz val="36"/>
        <rFont val="Verdana"/>
        <family val="2"/>
        <charset val="238"/>
      </rPr>
      <t>stacjonarnych I stopnia</t>
    </r>
    <r>
      <rPr>
        <b/>
        <sz val="36"/>
        <rFont val="Verdana"/>
        <family val="2"/>
      </rPr>
      <t>: Automatyka i robotyka  (2023-2027)</t>
    </r>
  </si>
  <si>
    <t>Zo6</t>
  </si>
  <si>
    <t>Zo5</t>
  </si>
  <si>
    <t>MODUŁ WYBIERALNY</t>
  </si>
  <si>
    <t>MODUŁ WYBIERALNY: Metody Projektowania Wirtualnego*</t>
  </si>
  <si>
    <t>MODUŁ WYBIERALNY - Sterowanie i mechatronika w pojazdach samochodowych*</t>
  </si>
  <si>
    <t>MODUŁ WYBIERALNY - Odnawialne źródła energii*</t>
  </si>
  <si>
    <t>MODUŁ WYBIERALNY - Metody Projektowania Wirtualnego*</t>
  </si>
  <si>
    <t>Suma dla MPW</t>
  </si>
  <si>
    <t>Suma dla SiMPS</t>
  </si>
  <si>
    <t>Suma dla OZE</t>
  </si>
  <si>
    <t>Praktyka 2A (inżynierska 1,5 mies.) - 180 godz.</t>
  </si>
  <si>
    <t>Praktyka 2B (zawodowa w ramach modułu wybieralnego 1 mies.) - 120 godz.</t>
  </si>
  <si>
    <t>Praktyka 3 (zawodowa w ramach modułu wybieralnego 1 mies.) - 120 godz.</t>
  </si>
  <si>
    <r>
      <t xml:space="preserve">MODUŁ PRAKTYK ZAWODOWYCH </t>
    </r>
    <r>
      <rPr>
        <b/>
        <vertAlign val="superscript"/>
        <sz val="7.5"/>
        <color theme="1"/>
        <rFont val="Verdana"/>
        <family val="2"/>
        <charset val="238"/>
      </rPr>
      <t>1)</t>
    </r>
  </si>
  <si>
    <r>
      <rPr>
        <vertAlign val="superscript"/>
        <sz val="20"/>
        <rFont val="Verdana"/>
        <family val="2"/>
        <charset val="238"/>
      </rPr>
      <t xml:space="preserve">1) </t>
    </r>
    <r>
      <rPr>
        <sz val="20"/>
        <rFont val="Verdana"/>
        <family val="2"/>
        <charset val="238"/>
      </rPr>
      <t>W ramach przedmiotu Praktyki zawodowe 1 godzina to godzina zegarowa (60 minut).</t>
    </r>
  </si>
  <si>
    <r>
      <t>Moduł praktyk zawodowych*</t>
    </r>
    <r>
      <rPr>
        <b/>
        <vertAlign val="superscript"/>
        <sz val="20"/>
        <color theme="1"/>
        <rFont val="Verdana"/>
        <family val="2"/>
        <charset val="238"/>
      </rPr>
      <t xml:space="preserve"> 1)</t>
    </r>
  </si>
  <si>
    <r>
      <t xml:space="preserve">Moduł praktyk zawodowych* </t>
    </r>
    <r>
      <rPr>
        <b/>
        <vertAlign val="superscript"/>
        <sz val="20"/>
        <color theme="1"/>
        <rFont val="Verdana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</si>
</sst>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0"/>
      <name val="Verdana"/>
      <family val="2"/>
      <charset val="238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Verdana"/>
      <family val="2"/>
      <charset val="238"/>
    </font>
    <font>
      <b/>
      <sz val="7.5"/>
      <color indexed="8"/>
      <name val="Verdana"/>
      <family val="2"/>
    </font>
    <font>
      <b/>
      <sz val="7.5"/>
      <color indexed="8"/>
      <name val="Verdana"/>
      <family val="2"/>
      <charset val="238"/>
    </font>
    <font>
      <b/>
      <sz val="7.5"/>
      <name val="Verdana"/>
      <family val="2"/>
      <charset val="238"/>
    </font>
    <font>
      <b/>
      <sz val="8"/>
      <name val="Verdana"/>
      <family val="2"/>
    </font>
    <font>
      <b/>
      <sz val="19"/>
      <name val="Verdana"/>
      <family val="2"/>
    </font>
    <font>
      <sz val="8"/>
      <name val="Arial CE"/>
      <charset val="238"/>
    </font>
    <font>
      <b/>
      <sz val="6.5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22"/>
      <name val="Verdana"/>
      <family val="2"/>
      <charset val="238"/>
    </font>
    <font>
      <sz val="10"/>
      <color rgb="FFFF0000"/>
      <name val="Arial CE"/>
      <charset val="238"/>
    </font>
    <font>
      <sz val="7.5"/>
      <color theme="1"/>
      <name val="Verdana"/>
      <family val="2"/>
    </font>
    <font>
      <b/>
      <sz val="22"/>
      <name val="Calibri"/>
      <family val="2"/>
      <charset val="238"/>
      <scheme val="minor"/>
    </font>
    <font>
      <b/>
      <sz val="22"/>
      <color theme="4" tint="-0.499984740745262"/>
      <name val="Verdana"/>
      <family val="2"/>
      <charset val="238"/>
    </font>
    <font>
      <b/>
      <sz val="22"/>
      <color theme="4" tint="-0.499984740745262"/>
      <name val="Calibri"/>
      <family val="2"/>
      <charset val="238"/>
      <scheme val="minor"/>
    </font>
    <font>
      <sz val="10"/>
      <color theme="1"/>
      <name val="Arial CE"/>
      <charset val="238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7.5"/>
      <color theme="1"/>
      <name val="Verdana"/>
      <family val="2"/>
    </font>
    <font>
      <sz val="20"/>
      <color theme="1"/>
      <name val="Verdana"/>
      <family val="2"/>
      <charset val="238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  <charset val="238"/>
    </font>
    <font>
      <b/>
      <u/>
      <sz val="36"/>
      <name val="Verdana"/>
      <family val="2"/>
      <charset val="238"/>
    </font>
    <font>
      <b/>
      <sz val="22"/>
      <color rgb="FFFF0000"/>
      <name val="Verdana"/>
      <family val="2"/>
      <charset val="238"/>
    </font>
    <font>
      <sz val="8"/>
      <color rgb="FFFF0000"/>
      <name val="Verdana"/>
      <family val="2"/>
    </font>
    <font>
      <sz val="8"/>
      <color theme="1"/>
      <name val="Verdana"/>
      <family val="2"/>
      <charset val="238"/>
    </font>
    <font>
      <b/>
      <vertAlign val="superscript"/>
      <sz val="7.5"/>
      <color theme="1"/>
      <name val="Verdana"/>
      <family val="2"/>
      <charset val="238"/>
    </font>
    <font>
      <sz val="20"/>
      <name val="Verdana"/>
      <family val="2"/>
      <charset val="238"/>
    </font>
    <font>
      <vertAlign val="superscript"/>
      <sz val="20"/>
      <name val="Verdana"/>
      <family val="2"/>
      <charset val="238"/>
    </font>
    <font>
      <b/>
      <vertAlign val="superscript"/>
      <sz val="20"/>
      <color theme="1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5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6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3" fillId="0" borderId="0" xfId="0" applyNumberFormat="1" applyFont="1"/>
    <xf numFmtId="0" fontId="6" fillId="0" borderId="0" xfId="0" applyFont="1"/>
    <xf numFmtId="0" fontId="16" fillId="4" borderId="15" xfId="0" applyFont="1" applyFill="1" applyBorder="1" applyAlignment="1">
      <alignment wrapText="1"/>
    </xf>
    <xf numFmtId="0" fontId="1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wrapText="1"/>
    </xf>
    <xf numFmtId="0" fontId="16" fillId="4" borderId="0" xfId="0" applyFont="1" applyFill="1"/>
    <xf numFmtId="0" fontId="17" fillId="4" borderId="0" xfId="0" applyFont="1" applyFill="1"/>
    <xf numFmtId="0" fontId="33" fillId="0" borderId="0" xfId="0" applyFont="1"/>
    <xf numFmtId="0" fontId="16" fillId="0" borderId="15" xfId="0" applyFont="1" applyBorder="1" applyAlignment="1">
      <alignment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center" vertical="center"/>
    </xf>
    <xf numFmtId="3" fontId="10" fillId="5" borderId="33" xfId="0" applyNumberFormat="1" applyFont="1" applyFill="1" applyBorder="1" applyAlignment="1">
      <alignment horizontal="center" vertical="center"/>
    </xf>
    <xf numFmtId="3" fontId="10" fillId="5" borderId="34" xfId="0" applyNumberFormat="1" applyFont="1" applyFill="1" applyBorder="1" applyAlignment="1">
      <alignment horizontal="center" vertical="center"/>
    </xf>
    <xf numFmtId="3" fontId="10" fillId="5" borderId="35" xfId="0" applyNumberFormat="1" applyFont="1" applyFill="1" applyBorder="1" applyAlignment="1">
      <alignment horizontal="center" vertical="center"/>
    </xf>
    <xf numFmtId="3" fontId="10" fillId="5" borderId="36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/>
    </xf>
    <xf numFmtId="3" fontId="10" fillId="5" borderId="49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21" fillId="5" borderId="1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0"/>
    </xf>
    <xf numFmtId="0" fontId="22" fillId="5" borderId="46" xfId="0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28" fillId="5" borderId="24" xfId="0" applyFont="1" applyFill="1" applyBorder="1"/>
    <xf numFmtId="0" fontId="28" fillId="5" borderId="1" xfId="0" applyFont="1" applyFill="1" applyBorder="1"/>
    <xf numFmtId="0" fontId="23" fillId="5" borderId="15" xfId="0" applyFont="1" applyFill="1" applyBorder="1" applyAlignment="1">
      <alignment horizontal="left" vertical="center" wrapText="1"/>
    </xf>
    <xf numFmtId="0" fontId="23" fillId="5" borderId="11" xfId="0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0" fillId="5" borderId="23" xfId="0" applyFill="1" applyBorder="1"/>
    <xf numFmtId="0" fontId="0" fillId="5" borderId="61" xfId="0" applyFill="1" applyBorder="1"/>
    <xf numFmtId="0" fontId="0" fillId="5" borderId="0" xfId="0" applyFill="1"/>
    <xf numFmtId="0" fontId="0" fillId="5" borderId="62" xfId="0" applyFill="1" applyBorder="1"/>
    <xf numFmtId="0" fontId="26" fillId="5" borderId="23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25" xfId="0" applyFill="1" applyBorder="1" applyAlignment="1">
      <alignment horizontal="center"/>
    </xf>
    <xf numFmtId="0" fontId="26" fillId="8" borderId="2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31" fillId="8" borderId="2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0" fillId="6" borderId="26" xfId="0" quotePrefix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1" xfId="0" quotePrefix="1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29" xfId="0" quotePrefix="1" applyFont="1" applyFill="1" applyBorder="1" applyAlignment="1">
      <alignment horizontal="center" vertical="center" wrapText="1"/>
    </xf>
    <xf numFmtId="0" fontId="31" fillId="8" borderId="59" xfId="0" applyFont="1" applyFill="1" applyBorder="1" applyAlignment="1">
      <alignment horizontal="center"/>
    </xf>
    <xf numFmtId="0" fontId="31" fillId="8" borderId="57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left" vertical="center" wrapText="1"/>
    </xf>
    <xf numFmtId="0" fontId="25" fillId="5" borderId="47" xfId="0" applyFont="1" applyFill="1" applyBorder="1" applyAlignment="1">
      <alignment horizontal="center" vertical="center" textRotation="90"/>
    </xf>
    <xf numFmtId="0" fontId="25" fillId="5" borderId="65" xfId="0" applyFont="1" applyFill="1" applyBorder="1" applyAlignment="1">
      <alignment horizontal="center" vertical="center" textRotation="90"/>
    </xf>
    <xf numFmtId="0" fontId="19" fillId="5" borderId="24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textRotation="90"/>
    </xf>
    <xf numFmtId="0" fontId="17" fillId="5" borderId="24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0" fillId="6" borderId="8" xfId="0" quotePrefix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wrapText="1"/>
    </xf>
    <xf numFmtId="0" fontId="35" fillId="0" borderId="0" xfId="0" applyFont="1"/>
    <xf numFmtId="0" fontId="35" fillId="0" borderId="0" xfId="0" applyFont="1" applyAlignment="1">
      <alignment horizontal="center"/>
    </xf>
    <xf numFmtId="0" fontId="13" fillId="0" borderId="0" xfId="0" applyFont="1"/>
    <xf numFmtId="0" fontId="37" fillId="0" borderId="0" xfId="0" applyFont="1"/>
    <xf numFmtId="0" fontId="38" fillId="0" borderId="0" xfId="0" applyFont="1"/>
    <xf numFmtId="0" fontId="38" fillId="0" borderId="1" xfId="0" applyFont="1" applyBorder="1"/>
    <xf numFmtId="0" fontId="39" fillId="0" borderId="0" xfId="0" applyFont="1" applyAlignment="1">
      <alignment vertical="center"/>
    </xf>
    <xf numFmtId="0" fontId="39" fillId="0" borderId="61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left" vertical="center" wrapText="1"/>
    </xf>
    <xf numFmtId="0" fontId="41" fillId="5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wrapText="1"/>
    </xf>
    <xf numFmtId="0" fontId="10" fillId="5" borderId="66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0" fillId="8" borderId="59" xfId="0" applyFill="1" applyBorder="1"/>
    <xf numFmtId="0" fontId="20" fillId="6" borderId="0" xfId="0" applyFont="1" applyFill="1" applyAlignment="1">
      <alignment horizontal="center" vertical="center"/>
    </xf>
    <xf numFmtId="0" fontId="42" fillId="4" borderId="5" xfId="0" applyFont="1" applyFill="1" applyBorder="1" applyAlignment="1">
      <alignment vertical="center" wrapText="1"/>
    </xf>
    <xf numFmtId="0" fontId="32" fillId="0" borderId="0" xfId="0" applyFont="1"/>
    <xf numFmtId="0" fontId="17" fillId="9" borderId="27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28" xfId="0" applyFill="1" applyBorder="1" applyAlignment="1">
      <alignment horizontal="center"/>
    </xf>
    <xf numFmtId="0" fontId="0" fillId="8" borderId="15" xfId="0" applyFill="1" applyBorder="1"/>
    <xf numFmtId="0" fontId="0" fillId="8" borderId="4" xfId="0" applyFill="1" applyBorder="1"/>
    <xf numFmtId="0" fontId="0" fillId="8" borderId="73" xfId="0" applyFill="1" applyBorder="1"/>
    <xf numFmtId="0" fontId="0" fillId="8" borderId="46" xfId="0" applyFill="1" applyBorder="1"/>
    <xf numFmtId="0" fontId="0" fillId="8" borderId="47" xfId="0" applyFill="1" applyBorder="1"/>
    <xf numFmtId="0" fontId="0" fillId="8" borderId="65" xfId="0" applyFill="1" applyBorder="1" applyAlignment="1">
      <alignment horizontal="center"/>
    </xf>
    <xf numFmtId="0" fontId="0" fillId="8" borderId="27" xfId="0" applyFill="1" applyBorder="1"/>
    <xf numFmtId="0" fontId="0" fillId="8" borderId="58" xfId="0" applyFill="1" applyBorder="1"/>
    <xf numFmtId="0" fontId="0" fillId="8" borderId="57" xfId="0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3" fontId="43" fillId="7" borderId="24" xfId="0" applyNumberFormat="1" applyFont="1" applyFill="1" applyBorder="1" applyAlignment="1">
      <alignment horizontal="center" vertical="center"/>
    </xf>
    <xf numFmtId="3" fontId="43" fillId="7" borderId="25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vertical="center" wrapText="1"/>
    </xf>
    <xf numFmtId="0" fontId="41" fillId="9" borderId="23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4" borderId="63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43" fillId="5" borderId="31" xfId="0" applyFont="1" applyFill="1" applyBorder="1" applyAlignment="1">
      <alignment horizontal="left" vertical="center"/>
    </xf>
    <xf numFmtId="0" fontId="43" fillId="9" borderId="31" xfId="0" applyFont="1" applyFill="1" applyBorder="1" applyAlignment="1">
      <alignment horizontal="left" vertical="center" wrapText="1"/>
    </xf>
    <xf numFmtId="0" fontId="44" fillId="4" borderId="76" xfId="0" applyFont="1" applyFill="1" applyBorder="1" applyAlignment="1">
      <alignment vertical="center" wrapText="1"/>
    </xf>
    <xf numFmtId="0" fontId="43" fillId="10" borderId="31" xfId="0" applyFont="1" applyFill="1" applyBorder="1" applyAlignment="1">
      <alignment horizontal="left" vertical="center" wrapText="1"/>
    </xf>
    <xf numFmtId="0" fontId="44" fillId="0" borderId="76" xfId="0" applyFont="1" applyBorder="1" applyAlignment="1">
      <alignment vertical="center" wrapText="1"/>
    </xf>
    <xf numFmtId="0" fontId="44" fillId="4" borderId="11" xfId="0" applyFont="1" applyFill="1" applyBorder="1" applyAlignment="1">
      <alignment vertical="center" wrapText="1"/>
    </xf>
    <xf numFmtId="0" fontId="43" fillId="5" borderId="31" xfId="0" applyFont="1" applyFill="1" applyBorder="1" applyAlignment="1">
      <alignment horizontal="left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4" borderId="8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5" borderId="3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5" borderId="31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4" fillId="4" borderId="68" xfId="0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44" fillId="7" borderId="1" xfId="0" applyNumberFormat="1" applyFont="1" applyFill="1" applyBorder="1" applyAlignment="1">
      <alignment horizontal="center" vertical="center"/>
    </xf>
    <xf numFmtId="3" fontId="44" fillId="6" borderId="24" xfId="0" applyNumberFormat="1" applyFont="1" applyFill="1" applyBorder="1" applyAlignment="1">
      <alignment horizontal="center" vertical="center"/>
    </xf>
    <xf numFmtId="3" fontId="44" fillId="6" borderId="1" xfId="0" applyNumberFormat="1" applyFont="1" applyFill="1" applyBorder="1" applyAlignment="1">
      <alignment horizontal="center" vertical="center"/>
    </xf>
    <xf numFmtId="3" fontId="44" fillId="6" borderId="25" xfId="0" applyNumberFormat="1" applyFont="1" applyFill="1" applyBorder="1" applyAlignment="1">
      <alignment horizontal="center" vertical="center"/>
    </xf>
    <xf numFmtId="3" fontId="44" fillId="6" borderId="26" xfId="0" applyNumberFormat="1" applyFont="1" applyFill="1" applyBorder="1" applyAlignment="1">
      <alignment horizontal="center" vertical="center"/>
    </xf>
    <xf numFmtId="3" fontId="44" fillId="6" borderId="15" xfId="0" applyNumberFormat="1" applyFont="1" applyFill="1" applyBorder="1" applyAlignment="1">
      <alignment horizontal="center" vertical="center"/>
    </xf>
    <xf numFmtId="3" fontId="43" fillId="6" borderId="24" xfId="0" applyNumberFormat="1" applyFont="1" applyFill="1" applyBorder="1" applyAlignment="1">
      <alignment horizontal="center" vertical="center"/>
    </xf>
    <xf numFmtId="3" fontId="43" fillId="6" borderId="1" xfId="0" applyNumberFormat="1" applyFont="1" applyFill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4" fillId="7" borderId="3" xfId="0" applyNumberFormat="1" applyFont="1" applyFill="1" applyBorder="1" applyAlignment="1">
      <alignment horizontal="center" vertical="center"/>
    </xf>
    <xf numFmtId="3" fontId="43" fillId="7" borderId="28" xfId="0" applyNumberFormat="1" applyFont="1" applyFill="1" applyBorder="1" applyAlignment="1">
      <alignment horizontal="center" vertical="center"/>
    </xf>
    <xf numFmtId="3" fontId="44" fillId="6" borderId="27" xfId="0" applyNumberFormat="1" applyFont="1" applyFill="1" applyBorder="1" applyAlignment="1">
      <alignment horizontal="center" vertical="center"/>
    </xf>
    <xf numFmtId="3" fontId="44" fillId="6" borderId="3" xfId="0" applyNumberFormat="1" applyFont="1" applyFill="1" applyBorder="1" applyAlignment="1">
      <alignment horizontal="center" vertical="center"/>
    </xf>
    <xf numFmtId="3" fontId="44" fillId="6" borderId="28" xfId="0" applyNumberFormat="1" applyFont="1" applyFill="1" applyBorder="1" applyAlignment="1">
      <alignment horizontal="center" vertical="center"/>
    </xf>
    <xf numFmtId="3" fontId="44" fillId="6" borderId="29" xfId="0" applyNumberFormat="1" applyFont="1" applyFill="1" applyBorder="1" applyAlignment="1">
      <alignment horizontal="center" vertical="center"/>
    </xf>
    <xf numFmtId="3" fontId="44" fillId="6" borderId="4" xfId="0" applyNumberFormat="1" applyFont="1" applyFill="1" applyBorder="1" applyAlignment="1">
      <alignment horizontal="center" vertical="center"/>
    </xf>
    <xf numFmtId="3" fontId="43" fillId="6" borderId="27" xfId="0" applyNumberFormat="1" applyFont="1" applyFill="1" applyBorder="1" applyAlignment="1">
      <alignment horizontal="center" vertical="center"/>
    </xf>
    <xf numFmtId="3" fontId="43" fillId="6" borderId="3" xfId="0" applyNumberFormat="1" applyFont="1" applyFill="1" applyBorder="1" applyAlignment="1">
      <alignment horizontal="center" vertical="center"/>
    </xf>
    <xf numFmtId="3" fontId="43" fillId="5" borderId="33" xfId="0" applyNumberFormat="1" applyFont="1" applyFill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44" fillId="7" borderId="2" xfId="0" applyNumberFormat="1" applyFont="1" applyFill="1" applyBorder="1" applyAlignment="1">
      <alignment horizontal="center" vertical="center"/>
    </xf>
    <xf numFmtId="3" fontId="43" fillId="7" borderId="21" xfId="0" applyNumberFormat="1" applyFont="1" applyFill="1" applyBorder="1" applyAlignment="1">
      <alignment horizontal="center" vertical="center"/>
    </xf>
    <xf numFmtId="3" fontId="44" fillId="6" borderId="20" xfId="0" applyNumberFormat="1" applyFont="1" applyFill="1" applyBorder="1" applyAlignment="1">
      <alignment horizontal="center" vertical="center"/>
    </xf>
    <xf numFmtId="3" fontId="44" fillId="6" borderId="2" xfId="0" applyNumberFormat="1" applyFont="1" applyFill="1" applyBorder="1" applyAlignment="1">
      <alignment horizontal="center" vertical="center"/>
    </xf>
    <xf numFmtId="3" fontId="44" fillId="6" borderId="21" xfId="0" applyNumberFormat="1" applyFont="1" applyFill="1" applyBorder="1" applyAlignment="1">
      <alignment horizontal="center" vertical="center"/>
    </xf>
    <xf numFmtId="3" fontId="44" fillId="6" borderId="22" xfId="0" applyNumberFormat="1" applyFont="1" applyFill="1" applyBorder="1" applyAlignment="1">
      <alignment horizontal="center" vertical="center"/>
    </xf>
    <xf numFmtId="3" fontId="43" fillId="6" borderId="20" xfId="0" applyNumberFormat="1" applyFont="1" applyFill="1" applyBorder="1" applyAlignment="1">
      <alignment horizontal="center" vertical="center"/>
    </xf>
    <xf numFmtId="3" fontId="43" fillId="6" borderId="2" xfId="0" applyNumberFormat="1" applyFont="1" applyFill="1" applyBorder="1" applyAlignment="1">
      <alignment horizontal="center" vertical="center"/>
    </xf>
    <xf numFmtId="3" fontId="44" fillId="6" borderId="23" xfId="0" applyNumberFormat="1" applyFont="1" applyFill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 wrapText="1"/>
    </xf>
    <xf numFmtId="3" fontId="42" fillId="0" borderId="76" xfId="0" applyNumberFormat="1" applyFont="1" applyBorder="1" applyAlignment="1">
      <alignment horizontal="center" vertical="center" wrapText="1"/>
    </xf>
    <xf numFmtId="3" fontId="45" fillId="7" borderId="20" xfId="0" applyNumberFormat="1" applyFont="1" applyFill="1" applyBorder="1" applyAlignment="1">
      <alignment horizontal="center" vertical="center"/>
    </xf>
    <xf numFmtId="3" fontId="45" fillId="7" borderId="2" xfId="0" applyNumberFormat="1" applyFont="1" applyFill="1" applyBorder="1" applyAlignment="1">
      <alignment horizontal="center" vertical="center"/>
    </xf>
    <xf numFmtId="3" fontId="42" fillId="7" borderId="2" xfId="0" applyNumberFormat="1" applyFont="1" applyFill="1" applyBorder="1" applyAlignment="1">
      <alignment horizontal="center" vertical="center"/>
    </xf>
    <xf numFmtId="0" fontId="39" fillId="4" borderId="0" xfId="0" applyFont="1" applyFill="1" applyAlignment="1">
      <alignment vertical="center"/>
    </xf>
    <xf numFmtId="3" fontId="42" fillId="4" borderId="2" xfId="0" applyNumberFormat="1" applyFont="1" applyFill="1" applyBorder="1" applyAlignment="1">
      <alignment horizontal="center" vertical="center"/>
    </xf>
    <xf numFmtId="3" fontId="45" fillId="7" borderId="21" xfId="0" applyNumberFormat="1" applyFont="1" applyFill="1" applyBorder="1" applyAlignment="1">
      <alignment horizontal="center" vertical="center"/>
    </xf>
    <xf numFmtId="3" fontId="45" fillId="6" borderId="22" xfId="0" applyNumberFormat="1" applyFont="1" applyFill="1" applyBorder="1" applyAlignment="1">
      <alignment horizontal="center" vertical="center"/>
    </xf>
    <xf numFmtId="3" fontId="45" fillId="6" borderId="2" xfId="0" applyNumberFormat="1" applyFont="1" applyFill="1" applyBorder="1" applyAlignment="1">
      <alignment horizontal="center" vertical="center"/>
    </xf>
    <xf numFmtId="3" fontId="42" fillId="6" borderId="2" xfId="0" applyNumberFormat="1" applyFont="1" applyFill="1" applyBorder="1" applyAlignment="1">
      <alignment horizontal="center" vertical="center"/>
    </xf>
    <xf numFmtId="3" fontId="42" fillId="6" borderId="23" xfId="0" applyNumberFormat="1" applyFont="1" applyFill="1" applyBorder="1" applyAlignment="1">
      <alignment horizontal="center" vertical="center"/>
    </xf>
    <xf numFmtId="3" fontId="45" fillId="6" borderId="46" xfId="0" applyNumberFormat="1" applyFont="1" applyFill="1" applyBorder="1" applyAlignment="1">
      <alignment horizontal="center" vertical="center"/>
    </xf>
    <xf numFmtId="3" fontId="45" fillId="6" borderId="47" xfId="0" applyNumberFormat="1" applyFont="1" applyFill="1" applyBorder="1" applyAlignment="1">
      <alignment horizontal="center" vertical="center"/>
    </xf>
    <xf numFmtId="3" fontId="42" fillId="6" borderId="47" xfId="0" applyNumberFormat="1" applyFont="1" applyFill="1" applyBorder="1" applyAlignment="1">
      <alignment horizontal="center" vertical="center"/>
    </xf>
    <xf numFmtId="3" fontId="42" fillId="6" borderId="65" xfId="0" applyNumberFormat="1" applyFont="1" applyFill="1" applyBorder="1" applyAlignment="1">
      <alignment horizontal="center" vertical="center"/>
    </xf>
    <xf numFmtId="3" fontId="42" fillId="6" borderId="22" xfId="0" applyNumberFormat="1" applyFont="1" applyFill="1" applyBorder="1" applyAlignment="1">
      <alignment horizontal="center" vertical="center"/>
    </xf>
    <xf numFmtId="3" fontId="42" fillId="6" borderId="46" xfId="0" applyNumberFormat="1" applyFont="1" applyFill="1" applyBorder="1" applyAlignment="1">
      <alignment horizontal="center" vertical="center"/>
    </xf>
    <xf numFmtId="3" fontId="44" fillId="6" borderId="65" xfId="0" applyNumberFormat="1" applyFont="1" applyFill="1" applyBorder="1" applyAlignment="1">
      <alignment horizontal="center" vertical="center"/>
    </xf>
    <xf numFmtId="3" fontId="44" fillId="6" borderId="46" xfId="0" applyNumberFormat="1" applyFont="1" applyFill="1" applyBorder="1" applyAlignment="1">
      <alignment horizontal="center" vertical="center"/>
    </xf>
    <xf numFmtId="3" fontId="44" fillId="6" borderId="47" xfId="0" applyNumberFormat="1" applyFont="1" applyFill="1" applyBorder="1" applyAlignment="1">
      <alignment horizontal="center" vertical="center"/>
    </xf>
    <xf numFmtId="3" fontId="42" fillId="6" borderId="20" xfId="0" applyNumberFormat="1" applyFont="1" applyFill="1" applyBorder="1" applyAlignment="1">
      <alignment horizontal="center" vertical="center"/>
    </xf>
    <xf numFmtId="3" fontId="42" fillId="6" borderId="21" xfId="0" applyNumberFormat="1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3" fontId="43" fillId="7" borderId="1" xfId="0" applyNumberFormat="1" applyFont="1" applyFill="1" applyBorder="1" applyAlignment="1">
      <alignment horizontal="center" vertical="center"/>
    </xf>
    <xf numFmtId="3" fontId="44" fillId="4" borderId="1" xfId="0" applyNumberFormat="1" applyFont="1" applyFill="1" applyBorder="1" applyAlignment="1">
      <alignment horizontal="center" vertical="center"/>
    </xf>
    <xf numFmtId="3" fontId="42" fillId="6" borderId="24" xfId="0" applyNumberFormat="1" applyFont="1" applyFill="1" applyBorder="1" applyAlignment="1">
      <alignment horizontal="center" vertical="center"/>
    </xf>
    <xf numFmtId="3" fontId="42" fillId="6" borderId="1" xfId="0" applyNumberFormat="1" applyFont="1" applyFill="1" applyBorder="1" applyAlignment="1">
      <alignment horizontal="center" vertical="center"/>
    </xf>
    <xf numFmtId="3" fontId="42" fillId="6" borderId="25" xfId="0" applyNumberFormat="1" applyFont="1" applyFill="1" applyBorder="1" applyAlignment="1">
      <alignment horizontal="center" vertical="center"/>
    </xf>
    <xf numFmtId="3" fontId="42" fillId="6" borderId="26" xfId="0" applyNumberFormat="1" applyFont="1" applyFill="1" applyBorder="1" applyAlignment="1">
      <alignment horizontal="center" vertical="center"/>
    </xf>
    <xf numFmtId="3" fontId="42" fillId="6" borderId="15" xfId="0" applyNumberFormat="1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/>
    </xf>
    <xf numFmtId="3" fontId="43" fillId="3" borderId="25" xfId="0" applyNumberFormat="1" applyFont="1" applyFill="1" applyBorder="1" applyAlignment="1">
      <alignment horizontal="center" vertical="center"/>
    </xf>
    <xf numFmtId="3" fontId="43" fillId="6" borderId="26" xfId="0" applyNumberFormat="1" applyFont="1" applyFill="1" applyBorder="1" applyAlignment="1">
      <alignment horizontal="center" vertical="center"/>
    </xf>
    <xf numFmtId="3" fontId="45" fillId="6" borderId="25" xfId="0" applyNumberFormat="1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wrapText="1"/>
    </xf>
    <xf numFmtId="3" fontId="43" fillId="7" borderId="3" xfId="0" applyNumberFormat="1" applyFont="1" applyFill="1" applyBorder="1" applyAlignment="1">
      <alignment horizontal="center" vertical="center"/>
    </xf>
    <xf numFmtId="3" fontId="44" fillId="4" borderId="3" xfId="0" applyNumberFormat="1" applyFont="1" applyFill="1" applyBorder="1" applyAlignment="1">
      <alignment horizontal="center" vertical="center"/>
    </xf>
    <xf numFmtId="3" fontId="43" fillId="6" borderId="29" xfId="0" applyNumberFormat="1" applyFont="1" applyFill="1" applyBorder="1" applyAlignment="1">
      <alignment horizontal="center" vertical="center"/>
    </xf>
    <xf numFmtId="3" fontId="42" fillId="6" borderId="27" xfId="0" applyNumberFormat="1" applyFont="1" applyFill="1" applyBorder="1" applyAlignment="1">
      <alignment horizontal="center" vertical="center"/>
    </xf>
    <xf numFmtId="3" fontId="42" fillId="6" borderId="3" xfId="0" applyNumberFormat="1" applyFont="1" applyFill="1" applyBorder="1" applyAlignment="1">
      <alignment horizontal="center" vertical="center"/>
    </xf>
    <xf numFmtId="3" fontId="42" fillId="6" borderId="28" xfId="0" applyNumberFormat="1" applyFont="1" applyFill="1" applyBorder="1" applyAlignment="1">
      <alignment horizontal="center" vertical="center"/>
    </xf>
    <xf numFmtId="0" fontId="43" fillId="5" borderId="30" xfId="0" applyFont="1" applyFill="1" applyBorder="1" applyAlignment="1">
      <alignment horizontal="center" vertical="center"/>
    </xf>
    <xf numFmtId="3" fontId="43" fillId="5" borderId="34" xfId="0" applyNumberFormat="1" applyFont="1" applyFill="1" applyBorder="1" applyAlignment="1">
      <alignment horizontal="center" vertical="center"/>
    </xf>
    <xf numFmtId="3" fontId="43" fillId="5" borderId="35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 wrapText="1"/>
    </xf>
    <xf numFmtId="3" fontId="43" fillId="7" borderId="2" xfId="0" applyNumberFormat="1" applyFont="1" applyFill="1" applyBorder="1" applyAlignment="1">
      <alignment horizontal="center" vertical="center"/>
    </xf>
    <xf numFmtId="3" fontId="44" fillId="4" borderId="2" xfId="0" applyNumberFormat="1" applyFont="1" applyFill="1" applyBorder="1" applyAlignment="1">
      <alignment horizontal="center" vertical="center"/>
    </xf>
    <xf numFmtId="3" fontId="43" fillId="6" borderId="22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3" fontId="44" fillId="6" borderId="57" xfId="0" applyNumberFormat="1" applyFont="1" applyFill="1" applyBorder="1" applyAlignment="1">
      <alignment horizontal="center" vertical="center"/>
    </xf>
    <xf numFmtId="0" fontId="43" fillId="5" borderId="38" xfId="0" applyFont="1" applyFill="1" applyBorder="1" applyAlignment="1">
      <alignment horizontal="center" vertical="center"/>
    </xf>
    <xf numFmtId="0" fontId="43" fillId="5" borderId="39" xfId="0" applyFont="1" applyFill="1" applyBorder="1" applyAlignment="1">
      <alignment horizontal="left" vertical="center"/>
    </xf>
    <xf numFmtId="3" fontId="45" fillId="5" borderId="36" xfId="0" applyNumberFormat="1" applyFont="1" applyFill="1" applyBorder="1" applyAlignment="1">
      <alignment horizontal="center" vertical="center"/>
    </xf>
    <xf numFmtId="3" fontId="45" fillId="5" borderId="34" xfId="0" applyNumberFormat="1" applyFont="1" applyFill="1" applyBorder="1" applyAlignment="1">
      <alignment horizontal="center" vertical="center"/>
    </xf>
    <xf numFmtId="3" fontId="42" fillId="5" borderId="34" xfId="0" applyNumberFormat="1" applyFont="1" applyFill="1" applyBorder="1" applyAlignment="1">
      <alignment horizontal="center" vertical="center"/>
    </xf>
    <xf numFmtId="3" fontId="45" fillId="5" borderId="35" xfId="0" applyNumberFormat="1" applyFont="1" applyFill="1" applyBorder="1" applyAlignment="1">
      <alignment horizontal="center" vertical="center"/>
    </xf>
    <xf numFmtId="3" fontId="42" fillId="5" borderId="33" xfId="0" applyNumberFormat="1" applyFont="1" applyFill="1" applyBorder="1" applyAlignment="1">
      <alignment horizontal="center" vertical="center"/>
    </xf>
    <xf numFmtId="3" fontId="42" fillId="5" borderId="37" xfId="0" applyNumberFormat="1" applyFont="1" applyFill="1" applyBorder="1" applyAlignment="1">
      <alignment horizontal="center" vertical="center"/>
    </xf>
    <xf numFmtId="3" fontId="42" fillId="5" borderId="36" xfId="0" applyNumberFormat="1" applyFont="1" applyFill="1" applyBorder="1" applyAlignment="1">
      <alignment horizontal="center" vertical="center"/>
    </xf>
    <xf numFmtId="3" fontId="42" fillId="5" borderId="35" xfId="0" applyNumberFormat="1" applyFont="1" applyFill="1" applyBorder="1" applyAlignment="1">
      <alignment horizontal="center" vertical="center"/>
    </xf>
    <xf numFmtId="3" fontId="44" fillId="5" borderId="41" xfId="0" applyNumberFormat="1" applyFont="1" applyFill="1" applyBorder="1" applyAlignment="1">
      <alignment horizontal="center" vertical="center"/>
    </xf>
    <xf numFmtId="3" fontId="44" fillId="5" borderId="42" xfId="0" applyNumberFormat="1" applyFont="1" applyFill="1" applyBorder="1" applyAlignment="1">
      <alignment horizontal="center" vertical="center"/>
    </xf>
    <xf numFmtId="3" fontId="44" fillId="5" borderId="43" xfId="0" applyNumberFormat="1" applyFont="1" applyFill="1" applyBorder="1" applyAlignment="1">
      <alignment horizontal="center" vertical="center"/>
    </xf>
    <xf numFmtId="3" fontId="45" fillId="5" borderId="52" xfId="0" applyNumberFormat="1" applyFont="1" applyFill="1" applyBorder="1" applyAlignment="1">
      <alignment horizontal="center" vertical="center"/>
    </xf>
    <xf numFmtId="3" fontId="45" fillId="5" borderId="53" xfId="0" applyNumberFormat="1" applyFont="1" applyFill="1" applyBorder="1" applyAlignment="1">
      <alignment horizontal="center" vertical="center"/>
    </xf>
    <xf numFmtId="3" fontId="45" fillId="5" borderId="54" xfId="0" applyNumberFormat="1" applyFont="1" applyFill="1" applyBorder="1" applyAlignment="1">
      <alignment horizontal="center" vertical="center"/>
    </xf>
    <xf numFmtId="3" fontId="45" fillId="5" borderId="55" xfId="0" applyNumberFormat="1" applyFont="1" applyFill="1" applyBorder="1" applyAlignment="1">
      <alignment horizontal="center" vertical="center"/>
    </xf>
    <xf numFmtId="3" fontId="45" fillId="5" borderId="56" xfId="0" applyNumberFormat="1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0" fontId="43" fillId="5" borderId="31" xfId="0" applyFont="1" applyFill="1" applyBorder="1" applyAlignment="1">
      <alignment vertical="center" wrapText="1"/>
    </xf>
    <xf numFmtId="0" fontId="43" fillId="5" borderId="32" xfId="0" applyFont="1" applyFill="1" applyBorder="1" applyAlignment="1">
      <alignment horizontal="center" vertical="center" wrapText="1"/>
    </xf>
    <xf numFmtId="3" fontId="44" fillId="6" borderId="59" xfId="0" applyNumberFormat="1" applyFont="1" applyFill="1" applyBorder="1" applyAlignment="1">
      <alignment horizontal="center" vertical="center"/>
    </xf>
    <xf numFmtId="3" fontId="44" fillId="6" borderId="73" xfId="0" applyNumberFormat="1" applyFont="1" applyFill="1" applyBorder="1" applyAlignment="1">
      <alignment horizontal="center" vertical="center"/>
    </xf>
    <xf numFmtId="3" fontId="44" fillId="6" borderId="58" xfId="0" applyNumberFormat="1" applyFont="1" applyFill="1" applyBorder="1" applyAlignment="1">
      <alignment horizontal="center" vertical="center"/>
    </xf>
    <xf numFmtId="3" fontId="43" fillId="5" borderId="42" xfId="0" applyNumberFormat="1" applyFont="1" applyFill="1" applyBorder="1" applyAlignment="1">
      <alignment horizontal="center" vertical="center"/>
    </xf>
    <xf numFmtId="3" fontId="44" fillId="5" borderId="45" xfId="0" applyNumberFormat="1" applyFont="1" applyFill="1" applyBorder="1" applyAlignment="1">
      <alignment horizontal="center" vertical="center"/>
    </xf>
    <xf numFmtId="3" fontId="44" fillId="5" borderId="44" xfId="0" applyNumberFormat="1" applyFont="1" applyFill="1" applyBorder="1" applyAlignment="1">
      <alignment horizontal="center" vertical="center"/>
    </xf>
    <xf numFmtId="3" fontId="43" fillId="7" borderId="26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3" fillId="6" borderId="58" xfId="0" applyNumberFormat="1" applyFont="1" applyFill="1" applyBorder="1" applyAlignment="1">
      <alignment horizontal="center" vertical="center"/>
    </xf>
    <xf numFmtId="0" fontId="43" fillId="10" borderId="30" xfId="0" applyFont="1" applyFill="1" applyBorder="1" applyAlignment="1">
      <alignment horizontal="center" vertical="center"/>
    </xf>
    <xf numFmtId="0" fontId="43" fillId="12" borderId="49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41" fillId="10" borderId="3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center" vertical="center" wrapText="1"/>
    </xf>
    <xf numFmtId="3" fontId="44" fillId="0" borderId="76" xfId="0" applyNumberFormat="1" applyFont="1" applyBorder="1" applyAlignment="1">
      <alignment horizontal="center" vertical="center" wrapText="1"/>
    </xf>
    <xf numFmtId="3" fontId="43" fillId="7" borderId="22" xfId="0" applyNumberFormat="1" applyFont="1" applyFill="1" applyBorder="1" applyAlignment="1">
      <alignment horizontal="center" vertical="center"/>
    </xf>
    <xf numFmtId="3" fontId="43" fillId="6" borderId="47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3" fontId="43" fillId="7" borderId="29" xfId="0" applyNumberFormat="1" applyFont="1" applyFill="1" applyBorder="1" applyAlignment="1">
      <alignment horizontal="center" vertical="center"/>
    </xf>
    <xf numFmtId="3" fontId="44" fillId="0" borderId="4" xfId="0" applyNumberFormat="1" applyFont="1" applyBorder="1" applyAlignment="1">
      <alignment horizontal="center" vertical="center" wrapText="1"/>
    </xf>
    <xf numFmtId="0" fontId="43" fillId="5" borderId="40" xfId="0" applyFont="1" applyFill="1" applyBorder="1" applyAlignment="1">
      <alignment horizontal="center" vertical="center"/>
    </xf>
    <xf numFmtId="3" fontId="43" fillId="5" borderId="41" xfId="0" applyNumberFormat="1" applyFont="1" applyFill="1" applyBorder="1" applyAlignment="1">
      <alignment horizontal="center" vertical="center"/>
    </xf>
    <xf numFmtId="3" fontId="43" fillId="5" borderId="43" xfId="0" applyNumberFormat="1" applyFont="1" applyFill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5" borderId="34" xfId="0" applyNumberFormat="1" applyFont="1" applyFill="1" applyBorder="1" applyAlignment="1">
      <alignment horizontal="center" vertical="center"/>
    </xf>
    <xf numFmtId="3" fontId="44" fillId="5" borderId="36" xfId="0" applyNumberFormat="1" applyFont="1" applyFill="1" applyBorder="1" applyAlignment="1">
      <alignment horizontal="center" vertical="center"/>
    </xf>
    <xf numFmtId="3" fontId="44" fillId="5" borderId="35" xfId="0" applyNumberFormat="1" applyFont="1" applyFill="1" applyBorder="1" applyAlignment="1">
      <alignment horizontal="center" vertical="center"/>
    </xf>
    <xf numFmtId="3" fontId="44" fillId="5" borderId="33" xfId="0" applyNumberFormat="1" applyFont="1" applyFill="1" applyBorder="1" applyAlignment="1">
      <alignment horizontal="center" vertical="center"/>
    </xf>
    <xf numFmtId="3" fontId="44" fillId="5" borderId="37" xfId="0" applyNumberFormat="1" applyFont="1" applyFill="1" applyBorder="1" applyAlignment="1">
      <alignment horizontal="center" vertical="center"/>
    </xf>
    <xf numFmtId="3" fontId="43" fillId="5" borderId="32" xfId="0" applyNumberFormat="1" applyFont="1" applyFill="1" applyBorder="1" applyAlignment="1">
      <alignment horizontal="center" vertical="center" wrapText="1"/>
    </xf>
    <xf numFmtId="3" fontId="43" fillId="5" borderId="33" xfId="0" applyNumberFormat="1" applyFont="1" applyFill="1" applyBorder="1" applyAlignment="1">
      <alignment horizontal="center" vertical="center" wrapText="1"/>
    </xf>
    <xf numFmtId="0" fontId="44" fillId="0" borderId="5" xfId="0" applyFont="1" applyBorder="1" applyAlignment="1">
      <alignment vertical="center"/>
    </xf>
    <xf numFmtId="0" fontId="44" fillId="4" borderId="67" xfId="0" applyFont="1" applyFill="1" applyBorder="1" applyAlignment="1">
      <alignment vertical="center" wrapText="1"/>
    </xf>
    <xf numFmtId="0" fontId="44" fillId="4" borderId="68" xfId="0" applyFont="1" applyFill="1" applyBorder="1" applyAlignment="1">
      <alignment vertical="center" wrapText="1"/>
    </xf>
    <xf numFmtId="0" fontId="44" fillId="0" borderId="76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3" fontId="43" fillId="5" borderId="32" xfId="0" applyNumberFormat="1" applyFont="1" applyFill="1" applyBorder="1" applyAlignment="1">
      <alignment horizontal="center" vertical="center"/>
    </xf>
    <xf numFmtId="0" fontId="42" fillId="0" borderId="76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3" fontId="45" fillId="7" borderId="24" xfId="0" applyNumberFormat="1" applyFont="1" applyFill="1" applyBorder="1" applyAlignment="1">
      <alignment horizontal="center" vertical="center"/>
    </xf>
    <xf numFmtId="3" fontId="45" fillId="7" borderId="1" xfId="0" applyNumberFormat="1" applyFont="1" applyFill="1" applyBorder="1" applyAlignment="1">
      <alignment horizontal="center" vertical="center"/>
    </xf>
    <xf numFmtId="3" fontId="42" fillId="7" borderId="1" xfId="0" applyNumberFormat="1" applyFont="1" applyFill="1" applyBorder="1" applyAlignment="1">
      <alignment horizontal="center" vertical="center"/>
    </xf>
    <xf numFmtId="3" fontId="42" fillId="4" borderId="1" xfId="0" applyNumberFormat="1" applyFont="1" applyFill="1" applyBorder="1" applyAlignment="1">
      <alignment horizontal="center" vertical="center"/>
    </xf>
    <xf numFmtId="3" fontId="45" fillId="7" borderId="25" xfId="0" applyNumberFormat="1" applyFont="1" applyFill="1" applyBorder="1" applyAlignment="1">
      <alignment horizontal="center" vertical="center"/>
    </xf>
    <xf numFmtId="3" fontId="45" fillId="6" borderId="1" xfId="0" applyNumberFormat="1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vertical="center" wrapText="1"/>
    </xf>
    <xf numFmtId="0" fontId="42" fillId="4" borderId="11" xfId="0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5" xfId="0" applyNumberFormat="1" applyFont="1" applyFill="1" applyBorder="1" applyAlignment="1">
      <alignment horizontal="center" vertical="center"/>
    </xf>
    <xf numFmtId="3" fontId="42" fillId="3" borderId="24" xfId="0" applyNumberFormat="1" applyFont="1" applyFill="1" applyBorder="1" applyAlignment="1">
      <alignment horizontal="center" vertical="center"/>
    </xf>
    <xf numFmtId="3" fontId="42" fillId="3" borderId="25" xfId="0" applyNumberFormat="1" applyFont="1" applyFill="1" applyBorder="1" applyAlignment="1">
      <alignment horizontal="center" vertical="center"/>
    </xf>
    <xf numFmtId="3" fontId="45" fillId="3" borderId="26" xfId="0" applyNumberFormat="1" applyFont="1" applyFill="1" applyBorder="1" applyAlignment="1">
      <alignment horizontal="center" vertical="center"/>
    </xf>
    <xf numFmtId="3" fontId="45" fillId="3" borderId="15" xfId="0" applyNumberFormat="1" applyFont="1" applyFill="1" applyBorder="1" applyAlignment="1">
      <alignment horizontal="center" vertical="center"/>
    </xf>
    <xf numFmtId="3" fontId="42" fillId="3" borderId="26" xfId="0" applyNumberFormat="1" applyFont="1" applyFill="1" applyBorder="1" applyAlignment="1">
      <alignment horizontal="center" vertical="center"/>
    </xf>
    <xf numFmtId="3" fontId="45" fillId="3" borderId="24" xfId="0" applyNumberFormat="1" applyFont="1" applyFill="1" applyBorder="1" applyAlignment="1">
      <alignment horizontal="center" vertical="center"/>
    </xf>
    <xf numFmtId="3" fontId="45" fillId="3" borderId="25" xfId="0" applyNumberFormat="1" applyFont="1" applyFill="1" applyBorder="1" applyAlignment="1">
      <alignment horizontal="center" vertical="center"/>
    </xf>
    <xf numFmtId="3" fontId="45" fillId="6" borderId="26" xfId="0" applyNumberFormat="1" applyFont="1" applyFill="1" applyBorder="1" applyAlignment="1">
      <alignment horizontal="center" vertical="center"/>
    </xf>
    <xf numFmtId="3" fontId="45" fillId="6" borderId="24" xfId="0" applyNumberFormat="1" applyFont="1" applyFill="1" applyBorder="1" applyAlignment="1">
      <alignment horizontal="center" vertical="center"/>
    </xf>
    <xf numFmtId="0" fontId="42" fillId="0" borderId="68" xfId="0" applyFont="1" applyBorder="1" applyAlignment="1">
      <alignment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3" fontId="45" fillId="7" borderId="27" xfId="0" applyNumberFormat="1" applyFont="1" applyFill="1" applyBorder="1" applyAlignment="1">
      <alignment horizontal="center" vertical="center"/>
    </xf>
    <xf numFmtId="3" fontId="45" fillId="7" borderId="3" xfId="0" applyNumberFormat="1" applyFont="1" applyFill="1" applyBorder="1" applyAlignment="1">
      <alignment horizontal="center" vertical="center"/>
    </xf>
    <xf numFmtId="3" fontId="42" fillId="7" borderId="3" xfId="0" applyNumberFormat="1" applyFont="1" applyFill="1" applyBorder="1" applyAlignment="1">
      <alignment horizontal="center" vertical="center"/>
    </xf>
    <xf numFmtId="3" fontId="42" fillId="4" borderId="3" xfId="0" applyNumberFormat="1" applyFont="1" applyFill="1" applyBorder="1" applyAlignment="1">
      <alignment horizontal="center" vertical="center"/>
    </xf>
    <xf numFmtId="3" fontId="42" fillId="4" borderId="4" xfId="0" applyNumberFormat="1" applyFont="1" applyFill="1" applyBorder="1" applyAlignment="1">
      <alignment horizontal="center" vertical="center"/>
    </xf>
    <xf numFmtId="3" fontId="42" fillId="4" borderId="4" xfId="0" applyNumberFormat="1" applyFont="1" applyFill="1" applyBorder="1" applyAlignment="1">
      <alignment horizontal="center" vertical="center" wrapText="1"/>
    </xf>
    <xf numFmtId="3" fontId="45" fillId="7" borderId="28" xfId="0" applyNumberFormat="1" applyFont="1" applyFill="1" applyBorder="1" applyAlignment="1">
      <alignment horizontal="center" vertical="center"/>
    </xf>
    <xf numFmtId="3" fontId="45" fillId="6" borderId="29" xfId="0" applyNumberFormat="1" applyFont="1" applyFill="1" applyBorder="1" applyAlignment="1">
      <alignment horizontal="center" vertical="center"/>
    </xf>
    <xf numFmtId="3" fontId="42" fillId="6" borderId="4" xfId="0" applyNumberFormat="1" applyFont="1" applyFill="1" applyBorder="1" applyAlignment="1">
      <alignment horizontal="center" vertical="center"/>
    </xf>
    <xf numFmtId="3" fontId="45" fillId="6" borderId="27" xfId="0" applyNumberFormat="1" applyFont="1" applyFill="1" applyBorder="1" applyAlignment="1">
      <alignment horizontal="center" vertical="center"/>
    </xf>
    <xf numFmtId="3" fontId="42" fillId="6" borderId="29" xfId="0" applyNumberFormat="1" applyFont="1" applyFill="1" applyBorder="1" applyAlignment="1">
      <alignment horizontal="center" vertical="center"/>
    </xf>
    <xf numFmtId="0" fontId="45" fillId="5" borderId="31" xfId="0" applyFont="1" applyFill="1" applyBorder="1" applyAlignment="1">
      <alignment horizontal="left"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49" xfId="0" applyFont="1" applyFill="1" applyBorder="1" applyAlignment="1">
      <alignment horizontal="center" vertical="center"/>
    </xf>
    <xf numFmtId="3" fontId="45" fillId="5" borderId="37" xfId="0" applyNumberFormat="1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center" vertical="center"/>
    </xf>
    <xf numFmtId="3" fontId="45" fillId="6" borderId="20" xfId="0" applyNumberFormat="1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0" fontId="42" fillId="4" borderId="6" xfId="0" applyFont="1" applyFill="1" applyBorder="1" applyAlignment="1">
      <alignment vertical="center" wrapText="1"/>
    </xf>
    <xf numFmtId="3" fontId="45" fillId="6" borderId="58" xfId="0" applyNumberFormat="1" applyFont="1" applyFill="1" applyBorder="1" applyAlignment="1">
      <alignment horizontal="center" vertical="center"/>
    </xf>
    <xf numFmtId="3" fontId="45" fillId="6" borderId="59" xfId="0" applyNumberFormat="1" applyFont="1" applyFill="1" applyBorder="1" applyAlignment="1">
      <alignment horizontal="center" vertical="center"/>
    </xf>
    <xf numFmtId="3" fontId="42" fillId="6" borderId="59" xfId="0" applyNumberFormat="1" applyFont="1" applyFill="1" applyBorder="1" applyAlignment="1">
      <alignment horizontal="center" vertical="center"/>
    </xf>
    <xf numFmtId="3" fontId="42" fillId="6" borderId="57" xfId="0" applyNumberFormat="1" applyFont="1" applyFill="1" applyBorder="1" applyAlignment="1">
      <alignment horizontal="center" vertical="center"/>
    </xf>
    <xf numFmtId="0" fontId="45" fillId="5" borderId="39" xfId="0" applyFont="1" applyFill="1" applyBorder="1" applyAlignment="1">
      <alignment horizontal="left" vertical="center"/>
    </xf>
    <xf numFmtId="3" fontId="42" fillId="5" borderId="41" xfId="0" applyNumberFormat="1" applyFont="1" applyFill="1" applyBorder="1" applyAlignment="1">
      <alignment horizontal="center" vertical="center"/>
    </xf>
    <xf numFmtId="3" fontId="42" fillId="5" borderId="42" xfId="0" applyNumberFormat="1" applyFont="1" applyFill="1" applyBorder="1" applyAlignment="1">
      <alignment horizontal="center" vertical="center"/>
    </xf>
    <xf numFmtId="3" fontId="42" fillId="5" borderId="43" xfId="0" applyNumberFormat="1" applyFont="1" applyFill="1" applyBorder="1" applyAlignment="1">
      <alignment horizontal="center" vertical="center"/>
    </xf>
    <xf numFmtId="0" fontId="45" fillId="5" borderId="50" xfId="0" applyFont="1" applyFill="1" applyBorder="1" applyAlignment="1">
      <alignment horizontal="center" vertical="center"/>
    </xf>
    <xf numFmtId="0" fontId="45" fillId="5" borderId="51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3" fontId="45" fillId="6" borderId="3" xfId="0" applyNumberFormat="1" applyFont="1" applyFill="1" applyBorder="1" applyAlignment="1">
      <alignment horizontal="center" vertical="center"/>
    </xf>
    <xf numFmtId="0" fontId="45" fillId="5" borderId="31" xfId="0" applyFont="1" applyFill="1" applyBorder="1" applyAlignment="1">
      <alignment vertical="center" wrapText="1"/>
    </xf>
    <xf numFmtId="0" fontId="45" fillId="5" borderId="32" xfId="0" applyFont="1" applyFill="1" applyBorder="1" applyAlignment="1">
      <alignment horizontal="center" vertical="center" wrapText="1"/>
    </xf>
    <xf numFmtId="0" fontId="45" fillId="5" borderId="49" xfId="0" applyFont="1" applyFill="1" applyBorder="1" applyAlignment="1">
      <alignment horizontal="center" vertical="center" wrapText="1"/>
    </xf>
    <xf numFmtId="3" fontId="45" fillId="5" borderId="33" xfId="0" applyNumberFormat="1" applyFont="1" applyFill="1" applyBorder="1" applyAlignment="1">
      <alignment horizontal="center" vertical="center"/>
    </xf>
    <xf numFmtId="3" fontId="45" fillId="5" borderId="49" xfId="0" applyNumberFormat="1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6" xfId="0" applyFont="1" applyBorder="1" applyAlignment="1">
      <alignment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3" fontId="45" fillId="7" borderId="58" xfId="0" applyNumberFormat="1" applyFont="1" applyFill="1" applyBorder="1" applyAlignment="1">
      <alignment horizontal="center" vertical="center"/>
    </xf>
    <xf numFmtId="3" fontId="45" fillId="7" borderId="59" xfId="0" applyNumberFormat="1" applyFont="1" applyFill="1" applyBorder="1" applyAlignment="1">
      <alignment horizontal="center" vertical="center"/>
    </xf>
    <xf numFmtId="3" fontId="42" fillId="7" borderId="59" xfId="0" applyNumberFormat="1" applyFont="1" applyFill="1" applyBorder="1" applyAlignment="1">
      <alignment horizontal="center" vertical="center"/>
    </xf>
    <xf numFmtId="3" fontId="42" fillId="4" borderId="59" xfId="0" applyNumberFormat="1" applyFont="1" applyFill="1" applyBorder="1" applyAlignment="1">
      <alignment horizontal="center" vertical="center"/>
    </xf>
    <xf numFmtId="3" fontId="45" fillId="7" borderId="57" xfId="0" applyNumberFormat="1" applyFont="1" applyFill="1" applyBorder="1" applyAlignment="1">
      <alignment horizontal="center" vertical="center"/>
    </xf>
    <xf numFmtId="3" fontId="42" fillId="6" borderId="72" xfId="0" applyNumberFormat="1" applyFont="1" applyFill="1" applyBorder="1" applyAlignment="1">
      <alignment horizontal="center" vertical="center"/>
    </xf>
    <xf numFmtId="3" fontId="42" fillId="6" borderId="73" xfId="0" applyNumberFormat="1" applyFont="1" applyFill="1" applyBorder="1" applyAlignment="1">
      <alignment horizontal="center" vertical="center"/>
    </xf>
    <xf numFmtId="3" fontId="42" fillId="6" borderId="58" xfId="0" applyNumberFormat="1" applyFont="1" applyFill="1" applyBorder="1" applyAlignment="1">
      <alignment horizontal="center" vertical="center"/>
    </xf>
    <xf numFmtId="0" fontId="45" fillId="5" borderId="38" xfId="0" applyFont="1" applyFill="1" applyBorder="1" applyAlignment="1">
      <alignment horizontal="left" vertical="center"/>
    </xf>
    <xf numFmtId="0" fontId="45" fillId="5" borderId="39" xfId="0" applyFont="1" applyFill="1" applyBorder="1" applyAlignment="1">
      <alignment horizontal="center" vertical="center"/>
    </xf>
    <xf numFmtId="0" fontId="45" fillId="5" borderId="64" xfId="0" applyFont="1" applyFill="1" applyBorder="1" applyAlignment="1">
      <alignment horizontal="center" vertical="center"/>
    </xf>
    <xf numFmtId="3" fontId="45" fillId="5" borderId="44" xfId="0" applyNumberFormat="1" applyFont="1" applyFill="1" applyBorder="1" applyAlignment="1">
      <alignment horizontal="center" vertical="center"/>
    </xf>
    <xf numFmtId="3" fontId="45" fillId="5" borderId="42" xfId="0" applyNumberFormat="1" applyFont="1" applyFill="1" applyBorder="1" applyAlignment="1">
      <alignment horizontal="center" vertical="center"/>
    </xf>
    <xf numFmtId="3" fontId="45" fillId="5" borderId="65" xfId="0" applyNumberFormat="1" applyFont="1" applyFill="1" applyBorder="1" applyAlignment="1">
      <alignment horizontal="center" vertical="center"/>
    </xf>
    <xf numFmtId="3" fontId="42" fillId="5" borderId="45" xfId="0" applyNumberFormat="1" applyFont="1" applyFill="1" applyBorder="1" applyAlignment="1">
      <alignment horizontal="center" vertical="center"/>
    </xf>
    <xf numFmtId="3" fontId="42" fillId="5" borderId="44" xfId="0" applyNumberFormat="1" applyFont="1" applyFill="1" applyBorder="1" applyAlignment="1">
      <alignment horizontal="center" vertical="center"/>
    </xf>
    <xf numFmtId="3" fontId="42" fillId="5" borderId="65" xfId="0" applyNumberFormat="1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left" vertical="center" wrapText="1"/>
    </xf>
    <xf numFmtId="0" fontId="45" fillId="5" borderId="5" xfId="0" applyFont="1" applyFill="1" applyBorder="1" applyAlignment="1">
      <alignment horizontal="center" vertical="center"/>
    </xf>
    <xf numFmtId="3" fontId="45" fillId="5" borderId="8" xfId="0" applyNumberFormat="1" applyFont="1" applyFill="1" applyBorder="1" applyAlignment="1">
      <alignment horizontal="center" vertical="center"/>
    </xf>
    <xf numFmtId="3" fontId="45" fillId="5" borderId="26" xfId="0" applyNumberFormat="1" applyFont="1" applyFill="1" applyBorder="1" applyAlignment="1">
      <alignment horizontal="center" vertical="center"/>
    </xf>
    <xf numFmtId="3" fontId="45" fillId="5" borderId="1" xfId="0" applyNumberFormat="1" applyFont="1" applyFill="1" applyBorder="1" applyAlignment="1">
      <alignment horizontal="center" vertical="center"/>
    </xf>
    <xf numFmtId="3" fontId="45" fillId="5" borderId="25" xfId="0" applyNumberFormat="1" applyFont="1" applyFill="1" applyBorder="1" applyAlignment="1">
      <alignment horizontal="center" vertical="center"/>
    </xf>
    <xf numFmtId="3" fontId="45" fillId="5" borderId="15" xfId="0" applyNumberFormat="1" applyFont="1" applyFill="1" applyBorder="1" applyAlignment="1">
      <alignment horizontal="center" vertical="center"/>
    </xf>
    <xf numFmtId="3" fontId="45" fillId="5" borderId="24" xfId="0" applyNumberFormat="1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vertical="center" wrapText="1"/>
    </xf>
    <xf numFmtId="3" fontId="42" fillId="0" borderId="8" xfId="0" applyNumberFormat="1" applyFont="1" applyBorder="1" applyAlignment="1">
      <alignment horizontal="center" vertical="center" wrapText="1"/>
    </xf>
    <xf numFmtId="3" fontId="45" fillId="7" borderId="26" xfId="0" applyNumberFormat="1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42" fillId="4" borderId="5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vertical="center" wrapText="1"/>
    </xf>
    <xf numFmtId="0" fontId="42" fillId="0" borderId="7" xfId="0" applyFont="1" applyBorder="1" applyAlignment="1">
      <alignment horizontal="center" vertical="center" wrapText="1"/>
    </xf>
    <xf numFmtId="3" fontId="42" fillId="0" borderId="63" xfId="0" applyNumberFormat="1" applyFont="1" applyBorder="1" applyAlignment="1">
      <alignment horizontal="center" vertical="center" wrapText="1"/>
    </xf>
    <xf numFmtId="0" fontId="42" fillId="4" borderId="12" xfId="0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3" fontId="42" fillId="0" borderId="59" xfId="0" applyNumberFormat="1" applyFont="1" applyBorder="1" applyAlignment="1">
      <alignment horizontal="center" vertical="center"/>
    </xf>
    <xf numFmtId="0" fontId="45" fillId="10" borderId="31" xfId="0" applyFont="1" applyFill="1" applyBorder="1" applyAlignment="1">
      <alignment horizontal="left" vertical="center" wrapText="1"/>
    </xf>
    <xf numFmtId="0" fontId="45" fillId="5" borderId="31" xfId="0" applyFont="1" applyFill="1" applyBorder="1" applyAlignment="1">
      <alignment horizontal="center" vertical="center"/>
    </xf>
    <xf numFmtId="0" fontId="42" fillId="0" borderId="76" xfId="0" applyFont="1" applyBorder="1" applyAlignment="1">
      <alignment vertical="center"/>
    </xf>
    <xf numFmtId="8" fontId="42" fillId="6" borderId="25" xfId="1" applyFont="1" applyFill="1" applyBorder="1" applyAlignment="1">
      <alignment horizontal="center" vertical="center"/>
    </xf>
    <xf numFmtId="0" fontId="42" fillId="0" borderId="78" xfId="0" applyFont="1" applyBorder="1" applyAlignment="1">
      <alignment vertical="center"/>
    </xf>
    <xf numFmtId="3" fontId="45" fillId="6" borderId="72" xfId="0" applyNumberFormat="1" applyFont="1" applyFill="1" applyBorder="1" applyAlignment="1">
      <alignment horizontal="center" vertical="center"/>
    </xf>
    <xf numFmtId="0" fontId="45" fillId="12" borderId="31" xfId="0" applyFont="1" applyFill="1" applyBorder="1" applyAlignment="1">
      <alignment horizontal="left" vertical="center" wrapText="1"/>
    </xf>
    <xf numFmtId="0" fontId="42" fillId="4" borderId="76" xfId="0" applyFont="1" applyFill="1" applyBorder="1" applyAlignment="1">
      <alignment vertical="center" wrapText="1"/>
    </xf>
    <xf numFmtId="0" fontId="42" fillId="4" borderId="68" xfId="0" applyFont="1" applyFill="1" applyBorder="1" applyAlignment="1">
      <alignment vertical="center" wrapText="1"/>
    </xf>
    <xf numFmtId="0" fontId="42" fillId="4" borderId="5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5" borderId="31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4" borderId="2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4" borderId="1" xfId="0" applyFont="1" applyFill="1" applyBorder="1" applyAlignment="1">
      <alignment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vertical="center"/>
    </xf>
    <xf numFmtId="0" fontId="44" fillId="0" borderId="7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67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9" borderId="30" xfId="0" applyFont="1" applyFill="1" applyBorder="1" applyAlignment="1">
      <alignment horizontal="center" vertical="center" wrapText="1"/>
    </xf>
    <xf numFmtId="0" fontId="43" fillId="12" borderId="31" xfId="0" applyFont="1" applyFill="1" applyBorder="1" applyAlignment="1">
      <alignment horizontal="center" vertical="center"/>
    </xf>
    <xf numFmtId="3" fontId="43" fillId="7" borderId="46" xfId="0" applyNumberFormat="1" applyFont="1" applyFill="1" applyBorder="1" applyAlignment="1">
      <alignment horizontal="center" vertical="center"/>
    </xf>
    <xf numFmtId="3" fontId="43" fillId="7" borderId="48" xfId="0" applyNumberFormat="1" applyFont="1" applyFill="1" applyBorder="1" applyAlignment="1">
      <alignment horizontal="center" vertical="center"/>
    </xf>
    <xf numFmtId="3" fontId="43" fillId="7" borderId="47" xfId="0" applyNumberFormat="1" applyFont="1" applyFill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5" fillId="5" borderId="38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10" borderId="30" xfId="0" applyFont="1" applyFill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5" fillId="12" borderId="30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3" fontId="45" fillId="7" borderId="47" xfId="0" applyNumberFormat="1" applyFont="1" applyFill="1" applyBorder="1" applyAlignment="1">
      <alignment horizontal="center" vertical="center"/>
    </xf>
    <xf numFmtId="3" fontId="45" fillId="7" borderId="65" xfId="0" applyNumberFormat="1" applyFont="1" applyFill="1" applyBorder="1" applyAlignment="1">
      <alignment horizontal="center" vertical="center"/>
    </xf>
    <xf numFmtId="3" fontId="45" fillId="7" borderId="22" xfId="0" applyNumberFormat="1" applyFont="1" applyFill="1" applyBorder="1" applyAlignment="1">
      <alignment horizontal="center" vertical="center"/>
    </xf>
    <xf numFmtId="0" fontId="42" fillId="0" borderId="7" xfId="0" applyFont="1" applyBorder="1" applyAlignment="1">
      <alignment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29" fillId="5" borderId="47" xfId="0" applyFont="1" applyFill="1" applyBorder="1" applyAlignment="1">
      <alignment horizontal="center" vertical="center" textRotation="90"/>
    </xf>
    <xf numFmtId="0" fontId="29" fillId="5" borderId="1" xfId="0" applyFont="1" applyFill="1" applyBorder="1" applyAlignment="1">
      <alignment horizontal="center" vertical="center" textRotation="90"/>
    </xf>
    <xf numFmtId="0" fontId="25" fillId="5" borderId="47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1" fillId="5" borderId="75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29" fillId="5" borderId="46" xfId="0" applyFont="1" applyFill="1" applyBorder="1" applyAlignment="1">
      <alignment horizontal="center" vertical="center" textRotation="90"/>
    </xf>
    <xf numFmtId="0" fontId="29" fillId="5" borderId="24" xfId="0" applyFont="1" applyFill="1" applyBorder="1" applyAlignment="1">
      <alignment horizontal="center" vertical="center" textRotation="90"/>
    </xf>
    <xf numFmtId="0" fontId="10" fillId="5" borderId="21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 vertical="center" textRotation="90" wrapText="1"/>
    </xf>
    <xf numFmtId="0" fontId="10" fillId="5" borderId="6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 textRotation="90" wrapText="1"/>
    </xf>
    <xf numFmtId="0" fontId="10" fillId="5" borderId="16" xfId="0" applyFont="1" applyFill="1" applyBorder="1" applyAlignment="1">
      <alignment horizontal="center" vertical="center" textRotation="90"/>
    </xf>
    <xf numFmtId="0" fontId="0" fillId="5" borderId="16" xfId="0" applyFill="1" applyBorder="1"/>
    <xf numFmtId="0" fontId="10" fillId="5" borderId="21" xfId="0" applyFont="1" applyFill="1" applyBorder="1" applyAlignment="1">
      <alignment horizontal="center" vertical="center" textRotation="90"/>
    </xf>
    <xf numFmtId="0" fontId="10" fillId="5" borderId="28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left" vertical="center"/>
    </xf>
    <xf numFmtId="0" fontId="10" fillId="5" borderId="7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79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48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0" fillId="5" borderId="26" xfId="0" applyFont="1" applyFill="1" applyBorder="1" applyAlignment="1">
      <alignment horizontal="center" vertical="center" textRotation="90" wrapText="1"/>
    </xf>
    <xf numFmtId="0" fontId="10" fillId="5" borderId="29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textRotation="90" wrapText="1"/>
    </xf>
    <xf numFmtId="0" fontId="10" fillId="5" borderId="28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0" xfId="0" applyFont="1" applyFill="1" applyBorder="1" applyAlignment="1">
      <alignment horizontal="center" vertical="center" textRotation="90" wrapText="1"/>
    </xf>
    <xf numFmtId="0" fontId="0" fillId="5" borderId="62" xfId="0" applyFill="1" applyBorder="1" applyAlignment="1">
      <alignment horizontal="center" vertical="center" textRotation="90" wrapText="1"/>
    </xf>
    <xf numFmtId="0" fontId="43" fillId="9" borderId="38" xfId="0" applyFont="1" applyFill="1" applyBorder="1" applyAlignment="1">
      <alignment horizontal="center" vertical="center"/>
    </xf>
    <xf numFmtId="0" fontId="43" fillId="9" borderId="64" xfId="0" applyFont="1" applyFill="1" applyBorder="1" applyAlignment="1">
      <alignment horizontal="center" vertical="center"/>
    </xf>
    <xf numFmtId="0" fontId="43" fillId="9" borderId="40" xfId="0" applyFont="1" applyFill="1" applyBorder="1" applyAlignment="1">
      <alignment horizontal="center" vertical="center"/>
    </xf>
    <xf numFmtId="0" fontId="43" fillId="9" borderId="80" xfId="0" applyFont="1" applyFill="1" applyBorder="1" applyAlignment="1">
      <alignment horizontal="center" vertical="center"/>
    </xf>
    <xf numFmtId="0" fontId="43" fillId="9" borderId="51" xfId="0" applyFont="1" applyFill="1" applyBorder="1" applyAlignment="1">
      <alignment horizontal="center" vertical="center"/>
    </xf>
    <xf numFmtId="0" fontId="43" fillId="9" borderId="50" xfId="0" applyFont="1" applyFill="1" applyBorder="1" applyAlignment="1">
      <alignment horizontal="center" vertical="center"/>
    </xf>
    <xf numFmtId="3" fontId="43" fillId="7" borderId="39" xfId="0" applyNumberFormat="1" applyFont="1" applyFill="1" applyBorder="1" applyAlignment="1">
      <alignment horizontal="center" vertical="center"/>
    </xf>
    <xf numFmtId="3" fontId="43" fillId="7" borderId="77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textRotation="90" wrapText="1"/>
    </xf>
    <xf numFmtId="0" fontId="11" fillId="5" borderId="53" xfId="0" applyFont="1" applyFill="1" applyBorder="1" applyAlignment="1">
      <alignment horizontal="center" vertical="center" textRotation="90" wrapText="1"/>
    </xf>
    <xf numFmtId="3" fontId="43" fillId="7" borderId="43" xfId="0" applyNumberFormat="1" applyFont="1" applyFill="1" applyBorder="1" applyAlignment="1">
      <alignment horizontal="center" vertical="center"/>
    </xf>
    <xf numFmtId="3" fontId="43" fillId="7" borderId="54" xfId="0" applyNumberFormat="1" applyFont="1" applyFill="1" applyBorder="1" applyAlignment="1">
      <alignment horizontal="center" vertical="center"/>
    </xf>
    <xf numFmtId="3" fontId="43" fillId="7" borderId="42" xfId="0" applyNumberFormat="1" applyFont="1" applyFill="1" applyBorder="1" applyAlignment="1">
      <alignment horizontal="center" vertical="center"/>
    </xf>
    <xf numFmtId="3" fontId="43" fillId="7" borderId="53" xfId="0" applyNumberFormat="1" applyFont="1" applyFill="1" applyBorder="1" applyAlignment="1">
      <alignment horizontal="center" vertical="center"/>
    </xf>
    <xf numFmtId="3" fontId="43" fillId="7" borderId="44" xfId="0" applyNumberFormat="1" applyFont="1" applyFill="1" applyBorder="1" applyAlignment="1">
      <alignment horizontal="center" vertical="center"/>
    </xf>
    <xf numFmtId="3" fontId="43" fillId="7" borderId="52" xfId="0" applyNumberFormat="1" applyFont="1" applyFill="1" applyBorder="1" applyAlignment="1">
      <alignment horizontal="center" vertical="center"/>
    </xf>
    <xf numFmtId="3" fontId="43" fillId="7" borderId="75" xfId="0" applyNumberFormat="1" applyFont="1" applyFill="1" applyBorder="1" applyAlignment="1">
      <alignment horizontal="center" vertical="center"/>
    </xf>
    <xf numFmtId="3" fontId="43" fillId="7" borderId="71" xfId="0" applyNumberFormat="1" applyFont="1" applyFill="1" applyBorder="1" applyAlignment="1">
      <alignment horizontal="center" vertical="center"/>
    </xf>
    <xf numFmtId="3" fontId="43" fillId="7" borderId="70" xfId="0" applyNumberFormat="1" applyFont="1" applyFill="1" applyBorder="1" applyAlignment="1">
      <alignment horizontal="center" vertical="center"/>
    </xf>
    <xf numFmtId="3" fontId="43" fillId="7" borderId="40" xfId="0" applyNumberFormat="1" applyFont="1" applyFill="1" applyBorder="1" applyAlignment="1">
      <alignment horizontal="center" vertical="center"/>
    </xf>
    <xf numFmtId="3" fontId="43" fillId="7" borderId="50" xfId="0" applyNumberFormat="1" applyFont="1" applyFill="1" applyBorder="1" applyAlignment="1">
      <alignment horizontal="center" vertical="center"/>
    </xf>
    <xf numFmtId="3" fontId="43" fillId="7" borderId="58" xfId="0" applyNumberFormat="1" applyFont="1" applyFill="1" applyBorder="1" applyAlignment="1">
      <alignment horizontal="center" vertical="center"/>
    </xf>
    <xf numFmtId="3" fontId="43" fillId="7" borderId="59" xfId="0" applyNumberFormat="1" applyFont="1" applyFill="1" applyBorder="1" applyAlignment="1">
      <alignment horizontal="center" vertical="center"/>
    </xf>
    <xf numFmtId="3" fontId="43" fillId="7" borderId="73" xfId="0" applyNumberFormat="1" applyFont="1" applyFill="1" applyBorder="1" applyAlignment="1">
      <alignment horizontal="center" vertical="center"/>
    </xf>
    <xf numFmtId="3" fontId="43" fillId="7" borderId="57" xfId="0" applyNumberFormat="1" applyFont="1" applyFill="1" applyBorder="1" applyAlignment="1">
      <alignment horizontal="center" vertical="center"/>
    </xf>
    <xf numFmtId="3" fontId="43" fillId="7" borderId="72" xfId="0" applyNumberFormat="1" applyFont="1" applyFill="1" applyBorder="1" applyAlignment="1">
      <alignment horizontal="center" vertical="center"/>
    </xf>
    <xf numFmtId="0" fontId="43" fillId="10" borderId="20" xfId="0" applyFont="1" applyFill="1" applyBorder="1" applyAlignment="1">
      <alignment horizontal="center" vertical="center"/>
    </xf>
    <xf numFmtId="0" fontId="43" fillId="10" borderId="2" xfId="0" applyFont="1" applyFill="1" applyBorder="1" applyAlignment="1">
      <alignment horizontal="center" vertical="center"/>
    </xf>
    <xf numFmtId="0" fontId="43" fillId="10" borderId="21" xfId="0" applyFont="1" applyFill="1" applyBorder="1" applyAlignment="1">
      <alignment horizontal="center" vertical="center"/>
    </xf>
    <xf numFmtId="0" fontId="43" fillId="10" borderId="58" xfId="0" applyFont="1" applyFill="1" applyBorder="1" applyAlignment="1">
      <alignment horizontal="center" vertical="center"/>
    </xf>
    <xf numFmtId="0" fontId="43" fillId="10" borderId="59" xfId="0" applyFont="1" applyFill="1" applyBorder="1" applyAlignment="1">
      <alignment horizontal="center" vertical="center"/>
    </xf>
    <xf numFmtId="0" fontId="43" fillId="10" borderId="57" xfId="0" applyFont="1" applyFill="1" applyBorder="1" applyAlignment="1">
      <alignment horizontal="center" vertical="center"/>
    </xf>
    <xf numFmtId="3" fontId="43" fillId="0" borderId="39" xfId="0" applyNumberFormat="1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43" fillId="12" borderId="58" xfId="0" applyFont="1" applyFill="1" applyBorder="1" applyAlignment="1">
      <alignment horizontal="center" vertical="center"/>
    </xf>
    <xf numFmtId="0" fontId="43" fillId="12" borderId="59" xfId="0" applyFont="1" applyFill="1" applyBorder="1" applyAlignment="1">
      <alignment horizontal="center" vertical="center"/>
    </xf>
    <xf numFmtId="0" fontId="43" fillId="12" borderId="57" xfId="0" applyFont="1" applyFill="1" applyBorder="1" applyAlignment="1">
      <alignment horizontal="center" vertical="center"/>
    </xf>
    <xf numFmtId="0" fontId="43" fillId="7" borderId="77" xfId="0" applyFont="1" applyFill="1" applyBorder="1" applyAlignment="1">
      <alignment horizontal="center" vertical="center"/>
    </xf>
    <xf numFmtId="3" fontId="43" fillId="7" borderId="46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68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vertical="center"/>
    </xf>
    <xf numFmtId="0" fontId="10" fillId="5" borderId="70" xfId="0" applyFont="1" applyFill="1" applyBorder="1" applyAlignment="1">
      <alignment horizontal="center" vertical="center" textRotation="90" wrapText="1"/>
    </xf>
    <xf numFmtId="0" fontId="10" fillId="5" borderId="64" xfId="0" applyFont="1" applyFill="1" applyBorder="1" applyAlignment="1">
      <alignment horizontal="center" vertical="center" textRotation="90" wrapText="1"/>
    </xf>
    <xf numFmtId="0" fontId="0" fillId="5" borderId="0" xfId="0" applyFill="1" applyAlignment="1">
      <alignment horizontal="center" vertical="center" textRotation="90" wrapText="1"/>
    </xf>
    <xf numFmtId="0" fontId="0" fillId="5" borderId="51" xfId="0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 textRotation="90" wrapText="1"/>
    </xf>
    <xf numFmtId="0" fontId="10" fillId="5" borderId="57" xfId="0" applyFont="1" applyFill="1" applyBorder="1" applyAlignment="1">
      <alignment horizontal="center" vertical="center" textRotation="90" wrapText="1"/>
    </xf>
    <xf numFmtId="0" fontId="10" fillId="5" borderId="44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58" xfId="0" applyFont="1" applyFill="1" applyBorder="1" applyAlignment="1">
      <alignment horizontal="center" vertical="center" textRotation="90" wrapText="1"/>
    </xf>
    <xf numFmtId="0" fontId="10" fillId="5" borderId="59" xfId="0" applyFont="1" applyFill="1" applyBorder="1" applyAlignment="1">
      <alignment horizontal="center" vertical="center" textRotation="90"/>
    </xf>
    <xf numFmtId="0" fontId="11" fillId="5" borderId="59" xfId="0" applyFont="1" applyFill="1" applyBorder="1" applyAlignment="1">
      <alignment horizontal="center" vertical="center" textRotation="90" wrapText="1"/>
    </xf>
    <xf numFmtId="0" fontId="10" fillId="5" borderId="45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 textRotation="90" wrapText="1"/>
    </xf>
    <xf numFmtId="0" fontId="10" fillId="5" borderId="52" xfId="0" applyFont="1" applyFill="1" applyBorder="1" applyAlignment="1">
      <alignment horizontal="center" vertical="center" textRotation="90" wrapText="1"/>
    </xf>
    <xf numFmtId="0" fontId="27" fillId="5" borderId="53" xfId="0" applyFont="1" applyFill="1" applyBorder="1" applyAlignment="1">
      <alignment horizontal="center" vertical="center" textRotation="90" wrapText="1"/>
    </xf>
    <xf numFmtId="3" fontId="45" fillId="0" borderId="0" xfId="0" applyNumberFormat="1" applyFont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3" fontId="45" fillId="0" borderId="38" xfId="0" applyNumberFormat="1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3" fontId="45" fillId="7" borderId="42" xfId="0" applyNumberFormat="1" applyFont="1" applyFill="1" applyBorder="1" applyAlignment="1">
      <alignment horizontal="center" vertical="center"/>
    </xf>
    <xf numFmtId="3" fontId="45" fillId="7" borderId="16" xfId="0" applyNumberFormat="1" applyFont="1" applyFill="1" applyBorder="1" applyAlignment="1">
      <alignment horizontal="center" vertical="center"/>
    </xf>
    <xf numFmtId="3" fontId="45" fillId="7" borderId="47" xfId="0" applyNumberFormat="1" applyFont="1" applyFill="1" applyBorder="1" applyAlignment="1">
      <alignment horizontal="center" vertical="center"/>
    </xf>
    <xf numFmtId="3" fontId="45" fillId="7" borderId="3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textRotation="90" wrapText="1"/>
    </xf>
    <xf numFmtId="0" fontId="0" fillId="5" borderId="53" xfId="0" applyFill="1" applyBorder="1" applyAlignment="1">
      <alignment wrapText="1"/>
    </xf>
    <xf numFmtId="0" fontId="10" fillId="5" borderId="65" xfId="0" applyFont="1" applyFill="1" applyBorder="1" applyAlignment="1">
      <alignment horizontal="center" vertical="center" textRotation="90" wrapText="1"/>
    </xf>
    <xf numFmtId="0" fontId="45" fillId="13" borderId="61" xfId="0" applyFont="1" applyFill="1" applyBorder="1" applyAlignment="1">
      <alignment horizontal="center" vertical="center"/>
    </xf>
    <xf numFmtId="0" fontId="45" fillId="13" borderId="0" xfId="0" applyFont="1" applyFill="1" applyAlignment="1">
      <alignment horizontal="center" vertical="center"/>
    </xf>
    <xf numFmtId="0" fontId="45" fillId="13" borderId="62" xfId="0" applyFont="1" applyFill="1" applyBorder="1" applyAlignment="1">
      <alignment horizontal="center" vertical="center"/>
    </xf>
    <xf numFmtId="0" fontId="45" fillId="13" borderId="80" xfId="0" applyFont="1" applyFill="1" applyBorder="1" applyAlignment="1">
      <alignment horizontal="center" vertical="center"/>
    </xf>
    <xf numFmtId="0" fontId="45" fillId="13" borderId="51" xfId="0" applyFont="1" applyFill="1" applyBorder="1" applyAlignment="1">
      <alignment horizontal="center" vertical="center"/>
    </xf>
    <xf numFmtId="0" fontId="45" fillId="13" borderId="50" xfId="0" applyFont="1" applyFill="1" applyBorder="1" applyAlignment="1">
      <alignment horizontal="center" vertical="center"/>
    </xf>
    <xf numFmtId="3" fontId="45" fillId="7" borderId="46" xfId="0" applyNumberFormat="1" applyFont="1" applyFill="1" applyBorder="1" applyAlignment="1">
      <alignment horizontal="center" vertical="center"/>
    </xf>
    <xf numFmtId="3" fontId="45" fillId="7" borderId="27" xfId="0" applyNumberFormat="1" applyFont="1" applyFill="1" applyBorder="1" applyAlignment="1">
      <alignment horizontal="center" vertical="center"/>
    </xf>
    <xf numFmtId="3" fontId="45" fillId="7" borderId="61" xfId="0" applyNumberFormat="1" applyFont="1" applyFill="1" applyBorder="1" applyAlignment="1">
      <alignment horizontal="center" vertical="center"/>
    </xf>
    <xf numFmtId="3" fontId="45" fillId="7" borderId="80" xfId="0" applyNumberFormat="1" applyFont="1" applyFill="1" applyBorder="1" applyAlignment="1">
      <alignment horizontal="center" vertical="center"/>
    </xf>
    <xf numFmtId="3" fontId="45" fillId="7" borderId="45" xfId="0" applyNumberFormat="1" applyFont="1" applyFill="1" applyBorder="1" applyAlignment="1">
      <alignment horizontal="center" vertical="center"/>
    </xf>
    <xf numFmtId="3" fontId="45" fillId="7" borderId="56" xfId="0" applyNumberFormat="1" applyFont="1" applyFill="1" applyBorder="1" applyAlignment="1">
      <alignment horizontal="center" vertical="center"/>
    </xf>
    <xf numFmtId="3" fontId="45" fillId="7" borderId="53" xfId="0" applyNumberFormat="1" applyFont="1" applyFill="1" applyBorder="1" applyAlignment="1">
      <alignment horizontal="center" vertical="center"/>
    </xf>
    <xf numFmtId="3" fontId="45" fillId="7" borderId="62" xfId="0" applyNumberFormat="1" applyFont="1" applyFill="1" applyBorder="1" applyAlignment="1">
      <alignment horizontal="center" vertical="center"/>
    </xf>
    <xf numFmtId="3" fontId="45" fillId="7" borderId="50" xfId="0" applyNumberFormat="1" applyFont="1" applyFill="1" applyBorder="1" applyAlignment="1">
      <alignment horizontal="center" vertical="center"/>
    </xf>
    <xf numFmtId="3" fontId="45" fillId="7" borderId="28" xfId="0" applyNumberFormat="1" applyFont="1" applyFill="1" applyBorder="1" applyAlignment="1">
      <alignment horizontal="center" vertical="center"/>
    </xf>
    <xf numFmtId="0" fontId="45" fillId="10" borderId="20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0" borderId="23" xfId="0" applyFont="1" applyFill="1" applyBorder="1" applyAlignment="1">
      <alignment horizontal="center" vertical="center"/>
    </xf>
    <xf numFmtId="0" fontId="45" fillId="10" borderId="58" xfId="0" applyFont="1" applyFill="1" applyBorder="1" applyAlignment="1">
      <alignment horizontal="center" vertical="center"/>
    </xf>
    <xf numFmtId="0" fontId="45" fillId="10" borderId="59" xfId="0" applyFont="1" applyFill="1" applyBorder="1" applyAlignment="1">
      <alignment horizontal="center" vertical="center"/>
    </xf>
    <xf numFmtId="0" fontId="45" fillId="10" borderId="73" xfId="0" applyFont="1" applyFill="1" applyBorder="1" applyAlignment="1">
      <alignment horizontal="center" vertical="center"/>
    </xf>
    <xf numFmtId="3" fontId="45" fillId="7" borderId="43" xfId="0" applyNumberFormat="1" applyFont="1" applyFill="1" applyBorder="1" applyAlignment="1">
      <alignment horizontal="center" vertical="center"/>
    </xf>
    <xf numFmtId="3" fontId="45" fillId="7" borderId="17" xfId="0" applyNumberFormat="1" applyFont="1" applyFill="1" applyBorder="1" applyAlignment="1">
      <alignment horizontal="center" vertical="center"/>
    </xf>
    <xf numFmtId="3" fontId="45" fillId="7" borderId="72" xfId="0" applyNumberFormat="1" applyFont="1" applyFill="1" applyBorder="1" applyAlignment="1">
      <alignment horizontal="center" vertical="center"/>
    </xf>
    <xf numFmtId="3" fontId="45" fillId="7" borderId="59" xfId="0" applyNumberFormat="1" applyFont="1" applyFill="1" applyBorder="1" applyAlignment="1">
      <alignment horizontal="center" vertical="center"/>
    </xf>
    <xf numFmtId="3" fontId="45" fillId="7" borderId="57" xfId="0" applyNumberFormat="1" applyFont="1" applyFill="1" applyBorder="1" applyAlignment="1">
      <alignment horizontal="center" vertical="center"/>
    </xf>
    <xf numFmtId="3" fontId="45" fillId="7" borderId="73" xfId="0" applyNumberFormat="1" applyFont="1" applyFill="1" applyBorder="1" applyAlignment="1">
      <alignment horizontal="center" vertical="center"/>
    </xf>
    <xf numFmtId="3" fontId="45" fillId="7" borderId="58" xfId="0" applyNumberFormat="1" applyFont="1" applyFill="1" applyBorder="1" applyAlignment="1">
      <alignment horizontal="center" vertical="center"/>
    </xf>
    <xf numFmtId="3" fontId="45" fillId="7" borderId="38" xfId="0" applyNumberFormat="1" applyFont="1" applyFill="1" applyBorder="1" applyAlignment="1">
      <alignment horizontal="center" vertical="center"/>
    </xf>
    <xf numFmtId="0" fontId="45" fillId="12" borderId="2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23" xfId="0" applyFont="1" applyFill="1" applyBorder="1" applyAlignment="1">
      <alignment horizontal="center" vertical="center"/>
    </xf>
    <xf numFmtId="0" fontId="45" fillId="12" borderId="58" xfId="0" applyFont="1" applyFill="1" applyBorder="1" applyAlignment="1">
      <alignment horizontal="center" vertical="center"/>
    </xf>
    <xf numFmtId="0" fontId="45" fillId="12" borderId="59" xfId="0" applyFont="1" applyFill="1" applyBorder="1" applyAlignment="1">
      <alignment horizontal="center" vertical="center"/>
    </xf>
    <xf numFmtId="0" fontId="45" fillId="12" borderId="73" xfId="0" applyFont="1" applyFill="1" applyBorder="1" applyAlignment="1">
      <alignment horizontal="center" vertical="center"/>
    </xf>
    <xf numFmtId="0" fontId="45" fillId="7" borderId="58" xfId="0" applyFont="1" applyFill="1" applyBorder="1" applyAlignment="1">
      <alignment horizontal="center" vertical="center"/>
    </xf>
    <xf numFmtId="0" fontId="45" fillId="7" borderId="59" xfId="0" applyFont="1" applyFill="1" applyBorder="1" applyAlignment="1">
      <alignment horizontal="center" vertical="center"/>
    </xf>
    <xf numFmtId="0" fontId="51" fillId="0" borderId="0" xfId="0" applyFont="1"/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a Kotfas" id="{AC47AE03-4D2E-4B0E-9F49-647F036572C9}" userId="ee3916d9e020a8fb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8" dT="2022-03-23T07:26:39.74" personId="{AC47AE03-4D2E-4B0E-9F49-647F036572C9}" id="{434FB572-D343-4D24-8D53-03DCFAB7630D}">
    <text>zdjąć 30 godz. wykładu</text>
  </threadedComment>
  <threadedComment ref="H58" dT="2022-03-23T07:26:54.27" personId="{AC47AE03-4D2E-4B0E-9F49-647F036572C9}" id="{1F4D45B1-557B-43EF-8BDD-9289EEDB7558}">
    <text>dodać 30 godz. ZP</text>
  </threadedComment>
  <threadedComment ref="H74" dT="2022-03-23T07:27:27.35" personId="{AC47AE03-4D2E-4B0E-9F49-647F036572C9}" id="{94866BDF-BF6B-4314-95E5-6A5E792458A0}">
    <text>zdjąć 15 godz. ZP i dać do pracy własnej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84"/>
  <sheetViews>
    <sheetView zoomScale="70" zoomScaleNormal="70" workbookViewId="0">
      <pane ySplit="4" topLeftCell="A62" activePane="bottomLeft" state="frozen"/>
      <selection pane="bottomLeft" activeCell="B86" sqref="B86"/>
    </sheetView>
  </sheetViews>
  <sheetFormatPr defaultRowHeight="12.3" x14ac:dyDescent="0.4"/>
  <cols>
    <col min="1" max="1" width="6" customWidth="1"/>
    <col min="2" max="2" width="41.44140625" customWidth="1"/>
    <col min="3" max="70" width="3.109375" customWidth="1"/>
    <col min="71" max="73" width="4.109375" bestFit="1" customWidth="1"/>
    <col min="75" max="83" width="3.5546875" bestFit="1" customWidth="1"/>
    <col min="84" max="84" width="2.5546875" bestFit="1" customWidth="1"/>
    <col min="85" max="85" width="2.44140625" bestFit="1" customWidth="1"/>
    <col min="86" max="86" width="2.109375" bestFit="1" customWidth="1"/>
  </cols>
  <sheetData>
    <row r="1" spans="1:86" x14ac:dyDescent="0.4">
      <c r="A1" s="17" t="s">
        <v>190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8"/>
      <c r="BT1" s="18"/>
      <c r="BU1" s="18"/>
    </row>
    <row r="2" spans="1:86" ht="12.6" thickBot="1" x14ac:dyDescent="0.45">
      <c r="A2" s="17" t="s">
        <v>43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8"/>
      <c r="BT2" s="18"/>
      <c r="BU2" s="18"/>
    </row>
    <row r="3" spans="1:86" ht="118.5" customHeight="1" thickBot="1" x14ac:dyDescent="0.45">
      <c r="A3" s="94"/>
      <c r="B3" s="95"/>
      <c r="C3" s="96" t="s">
        <v>191</v>
      </c>
      <c r="D3" s="96" t="s">
        <v>191</v>
      </c>
      <c r="E3" s="96" t="s">
        <v>191</v>
      </c>
      <c r="F3" s="96" t="s">
        <v>191</v>
      </c>
      <c r="G3" s="96" t="s">
        <v>191</v>
      </c>
      <c r="H3" s="96" t="s">
        <v>191</v>
      </c>
      <c r="I3" s="96" t="s">
        <v>191</v>
      </c>
      <c r="J3" s="96" t="s">
        <v>191</v>
      </c>
      <c r="K3" s="96" t="s">
        <v>191</v>
      </c>
      <c r="L3" s="96" t="s">
        <v>191</v>
      </c>
      <c r="M3" s="96" t="s">
        <v>191</v>
      </c>
      <c r="N3" s="96" t="s">
        <v>191</v>
      </c>
      <c r="O3" s="96" t="s">
        <v>191</v>
      </c>
      <c r="P3" s="96" t="s">
        <v>191</v>
      </c>
      <c r="Q3" s="96" t="s">
        <v>191</v>
      </c>
      <c r="R3" s="96" t="s">
        <v>191</v>
      </c>
      <c r="S3" s="96" t="s">
        <v>191</v>
      </c>
      <c r="T3" s="96" t="s">
        <v>191</v>
      </c>
      <c r="U3" s="96" t="s">
        <v>191</v>
      </c>
      <c r="V3" s="96" t="s">
        <v>191</v>
      </c>
      <c r="W3" s="96" t="s">
        <v>191</v>
      </c>
      <c r="X3" s="96" t="s">
        <v>192</v>
      </c>
      <c r="Y3" s="96" t="s">
        <v>192</v>
      </c>
      <c r="Z3" s="96" t="s">
        <v>192</v>
      </c>
      <c r="AA3" s="96" t="s">
        <v>192</v>
      </c>
      <c r="AB3" s="96" t="s">
        <v>192</v>
      </c>
      <c r="AC3" s="96" t="s">
        <v>193</v>
      </c>
      <c r="AD3" s="96" t="s">
        <v>193</v>
      </c>
      <c r="AE3" s="96" t="s">
        <v>193</v>
      </c>
      <c r="AF3" s="96" t="s">
        <v>193</v>
      </c>
      <c r="AG3" s="96" t="s">
        <v>193</v>
      </c>
      <c r="AH3" s="96" t="s">
        <v>193</v>
      </c>
      <c r="AI3" s="96" t="s">
        <v>193</v>
      </c>
      <c r="AJ3" s="96" t="s">
        <v>193</v>
      </c>
      <c r="AK3" s="96" t="s">
        <v>193</v>
      </c>
      <c r="AL3" s="96" t="s">
        <v>193</v>
      </c>
      <c r="AM3" s="96" t="s">
        <v>193</v>
      </c>
      <c r="AN3" s="96" t="s">
        <v>193</v>
      </c>
      <c r="AO3" s="96" t="s">
        <v>193</v>
      </c>
      <c r="AP3" s="96" t="s">
        <v>193</v>
      </c>
      <c r="AQ3" s="96" t="s">
        <v>193</v>
      </c>
      <c r="AR3" s="96" t="s">
        <v>193</v>
      </c>
      <c r="AS3" s="96" t="s">
        <v>193</v>
      </c>
      <c r="AT3" s="96" t="s">
        <v>193</v>
      </c>
      <c r="AU3" s="96" t="s">
        <v>193</v>
      </c>
      <c r="AV3" s="96" t="s">
        <v>193</v>
      </c>
      <c r="AW3" s="96" t="s">
        <v>193</v>
      </c>
      <c r="AX3" s="96" t="s">
        <v>193</v>
      </c>
      <c r="AY3" s="96" t="s">
        <v>194</v>
      </c>
      <c r="AZ3" s="96" t="s">
        <v>193</v>
      </c>
      <c r="BA3" s="96" t="s">
        <v>194</v>
      </c>
      <c r="BB3" s="96" t="s">
        <v>195</v>
      </c>
      <c r="BC3" s="96" t="s">
        <v>193</v>
      </c>
      <c r="BD3" s="96" t="s">
        <v>196</v>
      </c>
      <c r="BE3" s="96" t="s">
        <v>193</v>
      </c>
      <c r="BF3" s="96" t="s">
        <v>194</v>
      </c>
      <c r="BG3" s="96" t="s">
        <v>193</v>
      </c>
      <c r="BH3" s="96" t="s">
        <v>196</v>
      </c>
      <c r="BI3" s="96" t="s">
        <v>194</v>
      </c>
      <c r="BJ3" s="96" t="s">
        <v>197</v>
      </c>
      <c r="BK3" s="96" t="s">
        <v>198</v>
      </c>
      <c r="BL3" s="96" t="s">
        <v>199</v>
      </c>
      <c r="BM3" s="96" t="s">
        <v>200</v>
      </c>
      <c r="BN3" s="96" t="s">
        <v>201</v>
      </c>
      <c r="BO3" s="96" t="s">
        <v>200</v>
      </c>
      <c r="BP3" s="96" t="s">
        <v>202</v>
      </c>
      <c r="BQ3" s="96" t="s">
        <v>203</v>
      </c>
      <c r="BR3" s="97" t="s">
        <v>203</v>
      </c>
      <c r="BS3" s="493" t="s">
        <v>222</v>
      </c>
      <c r="BT3" s="494"/>
      <c r="BU3" s="494"/>
      <c r="BV3" s="494"/>
      <c r="BW3" s="495" t="s">
        <v>191</v>
      </c>
      <c r="BX3" s="481" t="s">
        <v>192</v>
      </c>
      <c r="BY3" s="481" t="s">
        <v>193</v>
      </c>
      <c r="BZ3" s="481" t="s">
        <v>196</v>
      </c>
      <c r="CA3" s="481" t="s">
        <v>223</v>
      </c>
      <c r="CB3" s="481" t="s">
        <v>224</v>
      </c>
      <c r="CC3" s="481" t="s">
        <v>198</v>
      </c>
      <c r="CD3" s="481" t="s">
        <v>202</v>
      </c>
      <c r="CE3" s="481" t="s">
        <v>225</v>
      </c>
      <c r="CF3" s="483" t="s">
        <v>112</v>
      </c>
      <c r="CG3" s="483" t="s">
        <v>113</v>
      </c>
      <c r="CH3" s="485" t="s">
        <v>114</v>
      </c>
    </row>
    <row r="4" spans="1:86" ht="48.7" customHeight="1" x14ac:dyDescent="0.4">
      <c r="A4" s="98" t="s">
        <v>11</v>
      </c>
      <c r="B4" s="46" t="s">
        <v>111</v>
      </c>
      <c r="C4" s="47" t="s">
        <v>115</v>
      </c>
      <c r="D4" s="47" t="s">
        <v>116</v>
      </c>
      <c r="E4" s="47" t="s">
        <v>117</v>
      </c>
      <c r="F4" s="47" t="s">
        <v>118</v>
      </c>
      <c r="G4" s="47" t="s">
        <v>119</v>
      </c>
      <c r="H4" s="47" t="s">
        <v>120</v>
      </c>
      <c r="I4" s="47" t="s">
        <v>121</v>
      </c>
      <c r="J4" s="47" t="s">
        <v>122</v>
      </c>
      <c r="K4" s="47" t="s">
        <v>123</v>
      </c>
      <c r="L4" s="47" t="s">
        <v>124</v>
      </c>
      <c r="M4" s="47" t="s">
        <v>125</v>
      </c>
      <c r="N4" s="47" t="s">
        <v>126</v>
      </c>
      <c r="O4" s="47" t="s">
        <v>127</v>
      </c>
      <c r="P4" s="47" t="s">
        <v>128</v>
      </c>
      <c r="Q4" s="47" t="s">
        <v>129</v>
      </c>
      <c r="R4" s="47" t="s">
        <v>130</v>
      </c>
      <c r="S4" s="47" t="s">
        <v>131</v>
      </c>
      <c r="T4" s="47" t="s">
        <v>132</v>
      </c>
      <c r="U4" s="47" t="s">
        <v>133</v>
      </c>
      <c r="V4" s="47" t="s">
        <v>134</v>
      </c>
      <c r="W4" s="47" t="s">
        <v>135</v>
      </c>
      <c r="X4" s="47" t="s">
        <v>136</v>
      </c>
      <c r="Y4" s="47" t="s">
        <v>137</v>
      </c>
      <c r="Z4" s="47" t="s">
        <v>138</v>
      </c>
      <c r="AA4" s="47" t="s">
        <v>139</v>
      </c>
      <c r="AB4" s="47" t="s">
        <v>140</v>
      </c>
      <c r="AC4" s="47" t="s">
        <v>141</v>
      </c>
      <c r="AD4" s="47" t="s">
        <v>142</v>
      </c>
      <c r="AE4" s="47" t="s">
        <v>143</v>
      </c>
      <c r="AF4" s="47" t="s">
        <v>144</v>
      </c>
      <c r="AG4" s="47" t="s">
        <v>145</v>
      </c>
      <c r="AH4" s="47" t="s">
        <v>146</v>
      </c>
      <c r="AI4" s="47" t="s">
        <v>147</v>
      </c>
      <c r="AJ4" s="47" t="s">
        <v>148</v>
      </c>
      <c r="AK4" s="47" t="s">
        <v>149</v>
      </c>
      <c r="AL4" s="47" t="s">
        <v>150</v>
      </c>
      <c r="AM4" s="47" t="s">
        <v>151</v>
      </c>
      <c r="AN4" s="47" t="s">
        <v>152</v>
      </c>
      <c r="AO4" s="47" t="s">
        <v>153</v>
      </c>
      <c r="AP4" s="47" t="s">
        <v>154</v>
      </c>
      <c r="AQ4" s="47" t="s">
        <v>155</v>
      </c>
      <c r="AR4" s="47" t="s">
        <v>156</v>
      </c>
      <c r="AS4" s="47" t="s">
        <v>157</v>
      </c>
      <c r="AT4" s="47" t="s">
        <v>158</v>
      </c>
      <c r="AU4" s="47" t="s">
        <v>159</v>
      </c>
      <c r="AV4" s="47" t="s">
        <v>160</v>
      </c>
      <c r="AW4" s="47" t="s">
        <v>161</v>
      </c>
      <c r="AX4" s="47" t="s">
        <v>162</v>
      </c>
      <c r="AY4" s="47" t="s">
        <v>163</v>
      </c>
      <c r="AZ4" s="47" t="s">
        <v>164</v>
      </c>
      <c r="BA4" s="47" t="s">
        <v>165</v>
      </c>
      <c r="BB4" s="47" t="s">
        <v>166</v>
      </c>
      <c r="BC4" s="47" t="s">
        <v>167</v>
      </c>
      <c r="BD4" s="47" t="s">
        <v>168</v>
      </c>
      <c r="BE4" s="47" t="s">
        <v>169</v>
      </c>
      <c r="BF4" s="47" t="s">
        <v>170</v>
      </c>
      <c r="BG4" s="47" t="s">
        <v>171</v>
      </c>
      <c r="BH4" s="47" t="s">
        <v>172</v>
      </c>
      <c r="BI4" s="47" t="s">
        <v>173</v>
      </c>
      <c r="BJ4" s="47" t="s">
        <v>174</v>
      </c>
      <c r="BK4" s="47" t="s">
        <v>175</v>
      </c>
      <c r="BL4" s="47" t="s">
        <v>176</v>
      </c>
      <c r="BM4" s="47" t="s">
        <v>177</v>
      </c>
      <c r="BN4" s="47" t="s">
        <v>178</v>
      </c>
      <c r="BO4" s="47" t="s">
        <v>179</v>
      </c>
      <c r="BP4" s="47" t="s">
        <v>180</v>
      </c>
      <c r="BQ4" s="47" t="s">
        <v>181</v>
      </c>
      <c r="BR4" s="99" t="s">
        <v>182</v>
      </c>
      <c r="BS4" s="48" t="s">
        <v>112</v>
      </c>
      <c r="BT4" s="49" t="s">
        <v>113</v>
      </c>
      <c r="BU4" s="50" t="s">
        <v>114</v>
      </c>
      <c r="BV4" s="50" t="s">
        <v>221</v>
      </c>
      <c r="BW4" s="496"/>
      <c r="BX4" s="482"/>
      <c r="BY4" s="482"/>
      <c r="BZ4" s="482"/>
      <c r="CA4" s="482"/>
      <c r="CB4" s="482"/>
      <c r="CC4" s="482"/>
      <c r="CD4" s="482"/>
      <c r="CE4" s="482"/>
      <c r="CF4" s="484"/>
      <c r="CG4" s="484"/>
      <c r="CH4" s="486"/>
    </row>
    <row r="5" spans="1:86" x14ac:dyDescent="0.4">
      <c r="A5" s="100" t="s">
        <v>183</v>
      </c>
      <c r="B5" s="53" t="s">
        <v>37</v>
      </c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101"/>
      <c r="BS5" s="55"/>
      <c r="BT5" s="56"/>
      <c r="BU5" s="56"/>
      <c r="BV5" s="57"/>
      <c r="BW5" s="58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60"/>
    </row>
    <row r="6" spans="1:86" x14ac:dyDescent="0.4">
      <c r="A6" s="102" t="s">
        <v>10</v>
      </c>
      <c r="B6" s="16" t="s">
        <v>110</v>
      </c>
      <c r="C6" s="82"/>
      <c r="D6" s="8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4"/>
      <c r="Z6" s="84"/>
      <c r="AA6" s="84"/>
      <c r="AB6" s="84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4"/>
      <c r="BI6" s="84"/>
      <c r="BJ6" s="84"/>
      <c r="BK6" s="82"/>
      <c r="BL6" s="82"/>
      <c r="BM6" s="82"/>
      <c r="BN6" s="82"/>
      <c r="BO6" s="82"/>
      <c r="BP6" s="82"/>
      <c r="BQ6" s="82"/>
      <c r="BR6" s="103"/>
      <c r="BS6" s="70">
        <f t="shared" ref="BS6:BS15" si="0">SUM(C6:AB6)</f>
        <v>0</v>
      </c>
      <c r="BT6" s="73">
        <f t="shared" ref="BT6:BT15" si="1">SUM(AC6:BJ6)</f>
        <v>0</v>
      </c>
      <c r="BU6" s="74">
        <f t="shared" ref="BU6:BU15" si="2">SUM(BK6:BR6)</f>
        <v>0</v>
      </c>
      <c r="BV6" s="78">
        <f>SUM(BS6:BU6)</f>
        <v>0</v>
      </c>
      <c r="BW6" s="42">
        <v>1</v>
      </c>
      <c r="BX6" s="43"/>
      <c r="BY6" s="43">
        <v>1</v>
      </c>
      <c r="BZ6" s="43"/>
      <c r="CA6" s="43">
        <v>1</v>
      </c>
      <c r="CB6" s="43">
        <v>1</v>
      </c>
      <c r="CC6" s="43"/>
      <c r="CD6" s="43">
        <v>1</v>
      </c>
      <c r="CE6" s="43">
        <v>1</v>
      </c>
      <c r="CF6" s="80">
        <f>SUM(BW6:BX6)</f>
        <v>1</v>
      </c>
      <c r="CG6" s="80">
        <f>SUM(BY6:CB6)</f>
        <v>3</v>
      </c>
      <c r="CH6" s="81">
        <f>SUM(CC6:CE6)</f>
        <v>2</v>
      </c>
    </row>
    <row r="7" spans="1:86" x14ac:dyDescent="0.4">
      <c r="A7" s="102" t="s">
        <v>9</v>
      </c>
      <c r="B7" s="16" t="s">
        <v>80</v>
      </c>
      <c r="C7" s="82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4">
        <v>1</v>
      </c>
      <c r="BF7" s="85"/>
      <c r="BG7" s="82"/>
      <c r="BH7" s="82">
        <v>1</v>
      </c>
      <c r="BI7" s="82"/>
      <c r="BJ7" s="82"/>
      <c r="BK7" s="82">
        <v>1</v>
      </c>
      <c r="BL7" s="82"/>
      <c r="BM7" s="82"/>
      <c r="BN7" s="82"/>
      <c r="BO7" s="82"/>
      <c r="BP7" s="82"/>
      <c r="BQ7" s="82"/>
      <c r="BR7" s="103"/>
      <c r="BS7" s="70">
        <f t="shared" si="0"/>
        <v>0</v>
      </c>
      <c r="BT7" s="73">
        <f>SUM(AC7:BJ7)</f>
        <v>2</v>
      </c>
      <c r="BU7" s="74">
        <f t="shared" si="2"/>
        <v>1</v>
      </c>
      <c r="BV7" s="79">
        <f t="shared" ref="BV7:BV66" si="3">SUM(BS7:BU7)</f>
        <v>3</v>
      </c>
      <c r="BW7" s="51"/>
      <c r="BX7" s="52"/>
      <c r="BY7" s="52"/>
      <c r="BZ7" s="52"/>
      <c r="CA7" s="52"/>
      <c r="CB7" s="52"/>
      <c r="CC7" s="52"/>
      <c r="CD7" s="52"/>
      <c r="CE7" s="52"/>
      <c r="CF7" s="80"/>
      <c r="CG7" s="80"/>
      <c r="CH7" s="81"/>
    </row>
    <row r="8" spans="1:86" x14ac:dyDescent="0.4">
      <c r="A8" s="102" t="s">
        <v>8</v>
      </c>
      <c r="B8" s="16" t="s">
        <v>60</v>
      </c>
      <c r="C8" s="82"/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4">
        <v>1</v>
      </c>
      <c r="X8" s="82"/>
      <c r="Y8" s="82"/>
      <c r="Z8" s="82"/>
      <c r="AA8" s="82"/>
      <c r="AB8" s="82"/>
      <c r="AC8" s="82"/>
      <c r="AD8" s="82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4">
        <v>1</v>
      </c>
      <c r="AY8" s="84">
        <v>1</v>
      </c>
      <c r="AZ8" s="84"/>
      <c r="BA8" s="85"/>
      <c r="BB8" s="85"/>
      <c r="BC8" s="85"/>
      <c r="BD8" s="85"/>
      <c r="BE8" s="85"/>
      <c r="BF8" s="85"/>
      <c r="BG8" s="82"/>
      <c r="BH8" s="82"/>
      <c r="BI8" s="82"/>
      <c r="BJ8" s="82"/>
      <c r="BK8" s="82">
        <v>1</v>
      </c>
      <c r="BL8" s="82"/>
      <c r="BM8" s="82"/>
      <c r="BN8" s="82"/>
      <c r="BO8" s="82"/>
      <c r="BP8" s="82"/>
      <c r="BQ8" s="82"/>
      <c r="BR8" s="103"/>
      <c r="BS8" s="70">
        <f t="shared" si="0"/>
        <v>1</v>
      </c>
      <c r="BT8" s="73">
        <f t="shared" si="1"/>
        <v>2</v>
      </c>
      <c r="BU8" s="74">
        <f t="shared" si="2"/>
        <v>1</v>
      </c>
      <c r="BV8" s="79">
        <f t="shared" si="3"/>
        <v>4</v>
      </c>
      <c r="BW8" s="51"/>
      <c r="BX8" s="52"/>
      <c r="BY8" s="52"/>
      <c r="BZ8" s="52"/>
      <c r="CA8" s="52"/>
      <c r="CB8" s="52"/>
      <c r="CC8" s="52"/>
      <c r="CD8" s="52"/>
      <c r="CE8" s="52"/>
      <c r="CF8" s="80"/>
      <c r="CG8" s="80"/>
      <c r="CH8" s="81"/>
    </row>
    <row r="9" spans="1:86" x14ac:dyDescent="0.4">
      <c r="A9" s="439" t="s">
        <v>7</v>
      </c>
      <c r="B9" s="441" t="s">
        <v>243</v>
      </c>
      <c r="C9" s="87"/>
      <c r="D9" s="8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4">
        <v>1</v>
      </c>
      <c r="BF9" s="85"/>
      <c r="BG9" s="82"/>
      <c r="BH9" s="82">
        <v>1</v>
      </c>
      <c r="BI9" s="82"/>
      <c r="BJ9" s="82"/>
      <c r="BK9" s="82">
        <v>1</v>
      </c>
      <c r="BL9" s="82"/>
      <c r="BM9" s="82"/>
      <c r="BN9" s="82"/>
      <c r="BO9" s="82"/>
      <c r="BP9" s="82"/>
      <c r="BQ9" s="82"/>
      <c r="BR9" s="103"/>
      <c r="BS9" s="70">
        <f>SUM(C9:AB9)</f>
        <v>0</v>
      </c>
      <c r="BT9" s="73">
        <f>SUM(AC9:BJ9)</f>
        <v>2</v>
      </c>
      <c r="BU9" s="74">
        <f>SUM(BK9:BR9)</f>
        <v>1</v>
      </c>
      <c r="BV9" s="79">
        <f>SUM(BS9:BU9)</f>
        <v>3</v>
      </c>
      <c r="BW9" s="51"/>
      <c r="BX9" s="52"/>
      <c r="BY9" s="52"/>
      <c r="BZ9" s="52"/>
      <c r="CA9" s="52"/>
      <c r="CB9" s="52"/>
      <c r="CC9" s="52"/>
      <c r="CD9" s="52"/>
      <c r="CE9" s="52"/>
      <c r="CF9" s="80"/>
      <c r="CG9" s="80"/>
      <c r="CH9" s="81"/>
    </row>
    <row r="10" spans="1:86" x14ac:dyDescent="0.4">
      <c r="A10" s="102" t="s">
        <v>6</v>
      </c>
      <c r="B10" s="16" t="s">
        <v>229</v>
      </c>
      <c r="C10" s="82"/>
      <c r="D10" s="8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4"/>
      <c r="V10" s="82"/>
      <c r="W10" s="82"/>
      <c r="X10" s="447">
        <v>1</v>
      </c>
      <c r="Y10" s="84"/>
      <c r="Z10" s="84">
        <v>1</v>
      </c>
      <c r="AA10" s="84"/>
      <c r="AB10" s="84"/>
      <c r="AC10" s="82"/>
      <c r="AD10" s="82"/>
      <c r="AE10" s="82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4">
        <v>1</v>
      </c>
      <c r="BC10" s="84"/>
      <c r="BD10" s="84"/>
      <c r="BE10" s="85"/>
      <c r="BF10" s="85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>
        <v>1</v>
      </c>
      <c r="BR10" s="103"/>
      <c r="BS10" s="70">
        <f t="shared" si="0"/>
        <v>2</v>
      </c>
      <c r="BT10" s="73">
        <f t="shared" si="1"/>
        <v>1</v>
      </c>
      <c r="BU10" s="74">
        <f t="shared" si="2"/>
        <v>1</v>
      </c>
      <c r="BV10" s="79">
        <f t="shared" si="3"/>
        <v>4</v>
      </c>
      <c r="BW10" s="51"/>
      <c r="BX10" s="52"/>
      <c r="BY10" s="52"/>
      <c r="BZ10" s="52"/>
      <c r="CA10" s="52"/>
      <c r="CB10" s="52"/>
      <c r="CC10" s="52"/>
      <c r="CD10" s="52"/>
      <c r="CE10" s="52"/>
      <c r="CF10" s="80"/>
      <c r="CG10" s="80"/>
      <c r="CH10" s="81"/>
    </row>
    <row r="11" spans="1:86" x14ac:dyDescent="0.4">
      <c r="A11" s="102" t="s">
        <v>5</v>
      </c>
      <c r="B11" s="16" t="s">
        <v>230</v>
      </c>
      <c r="C11" s="82"/>
      <c r="D11" s="83"/>
      <c r="E11" s="82"/>
      <c r="F11" s="82"/>
      <c r="G11" s="82"/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>
        <v>1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5"/>
      <c r="AG11" s="85"/>
      <c r="AH11" s="84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4">
        <v>1</v>
      </c>
      <c r="BD11" s="84"/>
      <c r="BE11" s="85"/>
      <c r="BF11" s="84"/>
      <c r="BG11" s="82"/>
      <c r="BH11" s="82"/>
      <c r="BI11" s="82"/>
      <c r="BJ11" s="82"/>
      <c r="BK11" s="82">
        <v>1</v>
      </c>
      <c r="BL11" s="82"/>
      <c r="BM11" s="84"/>
      <c r="BN11" s="82"/>
      <c r="BO11" s="82"/>
      <c r="BP11" s="82"/>
      <c r="BQ11" s="82"/>
      <c r="BR11" s="103"/>
      <c r="BS11" s="70">
        <f t="shared" si="0"/>
        <v>1</v>
      </c>
      <c r="BT11" s="73">
        <f t="shared" si="1"/>
        <v>1</v>
      </c>
      <c r="BU11" s="74">
        <f t="shared" si="2"/>
        <v>1</v>
      </c>
      <c r="BV11" s="79">
        <f t="shared" si="3"/>
        <v>3</v>
      </c>
      <c r="BW11" s="51"/>
      <c r="BX11" s="52"/>
      <c r="BY11" s="52"/>
      <c r="BZ11" s="52"/>
      <c r="CA11" s="52"/>
      <c r="CB11" s="52"/>
      <c r="CC11" s="52"/>
      <c r="CD11" s="52"/>
      <c r="CE11" s="52"/>
      <c r="CF11" s="80"/>
      <c r="CG11" s="80"/>
      <c r="CH11" s="81"/>
    </row>
    <row r="12" spans="1:86" x14ac:dyDescent="0.4">
      <c r="A12" s="102" t="s">
        <v>20</v>
      </c>
      <c r="B12" s="16" t="s">
        <v>83</v>
      </c>
      <c r="C12" s="82"/>
      <c r="D12" s="83"/>
      <c r="E12" s="82"/>
      <c r="F12" s="82"/>
      <c r="G12" s="82"/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5"/>
      <c r="AG12" s="85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4"/>
      <c r="BD12" s="84"/>
      <c r="BE12" s="85"/>
      <c r="BF12" s="84"/>
      <c r="BG12" s="82"/>
      <c r="BH12" s="82"/>
      <c r="BI12" s="82"/>
      <c r="BJ12" s="82"/>
      <c r="BK12" s="82"/>
      <c r="BL12" s="82"/>
      <c r="BM12" s="84"/>
      <c r="BN12" s="82"/>
      <c r="BO12" s="82"/>
      <c r="BP12" s="82"/>
      <c r="BQ12" s="82"/>
      <c r="BR12" s="103"/>
      <c r="BS12" s="70">
        <f t="shared" si="0"/>
        <v>0</v>
      </c>
      <c r="BT12" s="73">
        <f t="shared" si="1"/>
        <v>0</v>
      </c>
      <c r="BU12" s="74">
        <f t="shared" si="2"/>
        <v>0</v>
      </c>
      <c r="BV12" s="79">
        <f t="shared" si="3"/>
        <v>0</v>
      </c>
      <c r="BW12" s="42">
        <v>1</v>
      </c>
      <c r="BX12" s="43"/>
      <c r="BY12" s="43">
        <v>1</v>
      </c>
      <c r="BZ12" s="43"/>
      <c r="CA12" s="43">
        <v>1</v>
      </c>
      <c r="CB12" s="43"/>
      <c r="CC12" s="43"/>
      <c r="CD12" s="43">
        <v>1</v>
      </c>
      <c r="CE12" s="43"/>
      <c r="CF12" s="80">
        <f>SUM(BW12:BX12)</f>
        <v>1</v>
      </c>
      <c r="CG12" s="80">
        <f>SUM(BY12:CB12)</f>
        <v>2</v>
      </c>
      <c r="CH12" s="81">
        <f>SUM(CC12:CE12)</f>
        <v>1</v>
      </c>
    </row>
    <row r="13" spans="1:86" ht="13.5" customHeight="1" x14ac:dyDescent="0.4">
      <c r="A13" s="102" t="s">
        <v>21</v>
      </c>
      <c r="B13" s="16" t="s">
        <v>109</v>
      </c>
      <c r="C13" s="82"/>
      <c r="D13" s="8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4"/>
      <c r="V13" s="82"/>
      <c r="W13" s="82"/>
      <c r="X13" s="82"/>
      <c r="Y13" s="84"/>
      <c r="Z13" s="84"/>
      <c r="AA13" s="84"/>
      <c r="AB13" s="84"/>
      <c r="AC13" s="82"/>
      <c r="AD13" s="82"/>
      <c r="AE13" s="82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4"/>
      <c r="BC13" s="84"/>
      <c r="BD13" s="84"/>
      <c r="BE13" s="85"/>
      <c r="BF13" s="85">
        <v>1</v>
      </c>
      <c r="BG13" s="82"/>
      <c r="BH13" s="82"/>
      <c r="BI13" s="82"/>
      <c r="BJ13" s="82"/>
      <c r="BK13" s="82"/>
      <c r="BL13" s="82"/>
      <c r="BM13" s="82"/>
      <c r="BN13" s="82"/>
      <c r="BO13" s="82"/>
      <c r="BP13" s="82">
        <v>1</v>
      </c>
      <c r="BQ13" s="82"/>
      <c r="BR13" s="103"/>
      <c r="BS13" s="70">
        <f t="shared" si="0"/>
        <v>0</v>
      </c>
      <c r="BT13" s="73">
        <f t="shared" si="1"/>
        <v>1</v>
      </c>
      <c r="BU13" s="74">
        <f t="shared" si="2"/>
        <v>1</v>
      </c>
      <c r="BV13" s="79">
        <f t="shared" si="3"/>
        <v>2</v>
      </c>
      <c r="BW13" s="51"/>
      <c r="BX13" s="52"/>
      <c r="BY13" s="52"/>
      <c r="BZ13" s="52"/>
      <c r="CA13" s="52"/>
      <c r="CB13" s="52"/>
      <c r="CC13" s="52"/>
      <c r="CD13" s="52"/>
      <c r="CE13" s="52"/>
      <c r="CF13" s="80"/>
      <c r="CG13" s="80"/>
      <c r="CH13" s="81"/>
    </row>
    <row r="14" spans="1:86" x14ac:dyDescent="0.4">
      <c r="A14" s="102" t="s">
        <v>22</v>
      </c>
      <c r="B14" s="16" t="s">
        <v>231</v>
      </c>
      <c r="C14" s="82"/>
      <c r="D14" s="83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4"/>
      <c r="V14" s="82"/>
      <c r="W14" s="84"/>
      <c r="X14" s="84"/>
      <c r="Y14" s="84"/>
      <c r="Z14" s="84">
        <v>1</v>
      </c>
      <c r="AA14" s="84"/>
      <c r="AB14" s="84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4"/>
      <c r="BC14" s="84">
        <v>1</v>
      </c>
      <c r="BD14" s="84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>
        <v>1</v>
      </c>
      <c r="BP14" s="82"/>
      <c r="BQ14" s="82"/>
      <c r="BR14" s="103"/>
      <c r="BS14" s="70">
        <f t="shared" si="0"/>
        <v>1</v>
      </c>
      <c r="BT14" s="73">
        <f t="shared" si="1"/>
        <v>1</v>
      </c>
      <c r="BU14" s="74">
        <f t="shared" si="2"/>
        <v>1</v>
      </c>
      <c r="BV14" s="79">
        <f t="shared" si="3"/>
        <v>3</v>
      </c>
      <c r="BW14" s="51"/>
      <c r="BX14" s="52"/>
      <c r="BY14" s="52"/>
      <c r="BZ14" s="52"/>
      <c r="CA14" s="52"/>
      <c r="CB14" s="52"/>
      <c r="CC14" s="52"/>
      <c r="CD14" s="52"/>
      <c r="CE14" s="52"/>
      <c r="CF14" s="80"/>
      <c r="CG14" s="80"/>
      <c r="CH14" s="81"/>
    </row>
    <row r="15" spans="1:86" ht="12.6" thickBot="1" x14ac:dyDescent="0.45">
      <c r="A15" s="102" t="s">
        <v>23</v>
      </c>
      <c r="B15" s="16" t="s">
        <v>71</v>
      </c>
      <c r="C15" s="82"/>
      <c r="D15" s="8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6"/>
      <c r="V15" s="82"/>
      <c r="W15" s="86"/>
      <c r="X15" s="86"/>
      <c r="Y15" s="86"/>
      <c r="Z15" s="86"/>
      <c r="AA15" s="86"/>
      <c r="AB15" s="86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6"/>
      <c r="BC15" s="86"/>
      <c r="BD15" s="86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103"/>
      <c r="BS15" s="70">
        <f t="shared" si="0"/>
        <v>0</v>
      </c>
      <c r="BT15" s="71">
        <f t="shared" si="1"/>
        <v>0</v>
      </c>
      <c r="BU15" s="72">
        <f t="shared" si="2"/>
        <v>0</v>
      </c>
      <c r="BV15" s="79">
        <f t="shared" si="3"/>
        <v>0</v>
      </c>
      <c r="BW15" s="44">
        <v>1</v>
      </c>
      <c r="BX15" s="45">
        <v>1</v>
      </c>
      <c r="BY15" s="45">
        <v>1</v>
      </c>
      <c r="BZ15" s="45"/>
      <c r="CA15" s="45">
        <v>1</v>
      </c>
      <c r="CB15" s="45">
        <v>1</v>
      </c>
      <c r="CC15" s="45">
        <v>1</v>
      </c>
      <c r="CD15" s="45">
        <v>1</v>
      </c>
      <c r="CE15" s="45"/>
      <c r="CF15" s="92">
        <f>SUM(BW15:BX15)</f>
        <v>2</v>
      </c>
      <c r="CG15" s="92">
        <f>SUM(BY15:CB15)</f>
        <v>3</v>
      </c>
      <c r="CH15" s="93">
        <f>SUM(CC15:CE15)</f>
        <v>2</v>
      </c>
    </row>
    <row r="16" spans="1:86" x14ac:dyDescent="0.4">
      <c r="A16" s="100" t="s">
        <v>18</v>
      </c>
      <c r="B16" s="123" t="s">
        <v>38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104"/>
      <c r="BS16" s="63"/>
      <c r="BT16" s="62"/>
      <c r="BU16" s="62"/>
      <c r="BV16" s="64"/>
    </row>
    <row r="17" spans="1:74" x14ac:dyDescent="0.4">
      <c r="A17" s="109" t="s">
        <v>10</v>
      </c>
      <c r="B17" s="110" t="s">
        <v>102</v>
      </c>
      <c r="C17" s="86">
        <v>1</v>
      </c>
      <c r="D17" s="122">
        <v>1</v>
      </c>
      <c r="E17" s="82"/>
      <c r="F17" s="82"/>
      <c r="G17" s="84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4">
        <v>1</v>
      </c>
      <c r="AD17" s="82"/>
      <c r="AE17" s="82"/>
      <c r="AF17" s="82"/>
      <c r="AG17" s="82"/>
      <c r="AH17" s="82"/>
      <c r="AI17" s="84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4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>
        <v>1</v>
      </c>
      <c r="BJ17" s="82">
        <v>1</v>
      </c>
      <c r="BK17" s="82">
        <v>1</v>
      </c>
      <c r="BL17" s="82"/>
      <c r="BM17" s="82"/>
      <c r="BN17" s="82"/>
      <c r="BO17" s="82"/>
      <c r="BP17" s="82"/>
      <c r="BQ17" s="82"/>
      <c r="BR17" s="103"/>
      <c r="BS17" s="70">
        <f t="shared" ref="BS17:BS25" si="4">SUM(C17:AB17)</f>
        <v>2</v>
      </c>
      <c r="BT17" s="73">
        <f t="shared" ref="BT17:BT25" si="5">SUM(AC17:BJ17)</f>
        <v>3</v>
      </c>
      <c r="BU17" s="74">
        <f t="shared" ref="BU17:BU25" si="6">SUM(BK17:BR17)</f>
        <v>1</v>
      </c>
      <c r="BV17" s="69">
        <f t="shared" si="3"/>
        <v>6</v>
      </c>
    </row>
    <row r="18" spans="1:74" s="21" customFormat="1" x14ac:dyDescent="0.4">
      <c r="A18" s="109" t="s">
        <v>9</v>
      </c>
      <c r="B18" s="110" t="s">
        <v>220</v>
      </c>
      <c r="C18" s="82"/>
      <c r="D18" s="84"/>
      <c r="E18" s="82"/>
      <c r="F18" s="82">
        <v>1</v>
      </c>
      <c r="G18" s="82">
        <v>1</v>
      </c>
      <c r="H18" s="82">
        <v>1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4"/>
      <c r="AE18" s="82"/>
      <c r="AF18" s="84"/>
      <c r="AG18" s="82">
        <v>1</v>
      </c>
      <c r="AH18" s="82"/>
      <c r="AI18" s="82"/>
      <c r="AJ18" s="82"/>
      <c r="AK18" s="82"/>
      <c r="AL18" s="82">
        <v>1</v>
      </c>
      <c r="AM18" s="84"/>
      <c r="AN18" s="84"/>
      <c r="AO18" s="82"/>
      <c r="AP18" s="82"/>
      <c r="AQ18" s="82"/>
      <c r="AR18" s="82"/>
      <c r="AS18" s="84"/>
      <c r="AT18" s="82"/>
      <c r="AU18" s="82"/>
      <c r="AV18" s="82"/>
      <c r="AW18" s="82"/>
      <c r="AX18" s="82"/>
      <c r="AY18" s="84"/>
      <c r="AZ18" s="84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>
        <v>1</v>
      </c>
      <c r="BL18" s="82">
        <v>1</v>
      </c>
      <c r="BM18" s="82"/>
      <c r="BN18" s="82">
        <v>1</v>
      </c>
      <c r="BO18" s="82"/>
      <c r="BP18" s="82"/>
      <c r="BQ18" s="82"/>
      <c r="BR18" s="103"/>
      <c r="BS18" s="70">
        <f t="shared" si="4"/>
        <v>3</v>
      </c>
      <c r="BT18" s="73">
        <f t="shared" si="5"/>
        <v>2</v>
      </c>
      <c r="BU18" s="74">
        <f t="shared" si="6"/>
        <v>3</v>
      </c>
      <c r="BV18" s="69">
        <f t="shared" si="3"/>
        <v>8</v>
      </c>
    </row>
    <row r="19" spans="1:74" x14ac:dyDescent="0.4">
      <c r="A19" s="109" t="s">
        <v>8</v>
      </c>
      <c r="B19" s="110" t="s">
        <v>73</v>
      </c>
      <c r="C19" s="82"/>
      <c r="D19" s="83"/>
      <c r="E19" s="84">
        <v>1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4">
        <v>1</v>
      </c>
      <c r="Q19" s="84">
        <v>1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4">
        <v>1</v>
      </c>
      <c r="AD19" s="82"/>
      <c r="AE19" s="84">
        <v>1</v>
      </c>
      <c r="AF19" s="84">
        <v>1</v>
      </c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7"/>
      <c r="BI19" s="87"/>
      <c r="BJ19" s="87"/>
      <c r="BK19" s="84">
        <v>1</v>
      </c>
      <c r="BL19" s="82"/>
      <c r="BM19" s="82"/>
      <c r="BN19" s="82"/>
      <c r="BO19" s="84"/>
      <c r="BP19" s="82"/>
      <c r="BQ19" s="84"/>
      <c r="BR19" s="103"/>
      <c r="BS19" s="70">
        <f t="shared" si="4"/>
        <v>3</v>
      </c>
      <c r="BT19" s="73">
        <f t="shared" si="5"/>
        <v>3</v>
      </c>
      <c r="BU19" s="74">
        <f t="shared" si="6"/>
        <v>1</v>
      </c>
      <c r="BV19" s="69">
        <f t="shared" si="3"/>
        <v>7</v>
      </c>
    </row>
    <row r="20" spans="1:74" x14ac:dyDescent="0.4">
      <c r="A20" s="439" t="s">
        <v>7</v>
      </c>
      <c r="B20" s="152" t="s">
        <v>264</v>
      </c>
      <c r="C20" s="87"/>
      <c r="D20" s="83"/>
      <c r="E20" s="82"/>
      <c r="F20" s="82"/>
      <c r="G20" s="82"/>
      <c r="H20" s="84">
        <v>1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4">
        <v>1</v>
      </c>
      <c r="X20" s="82"/>
      <c r="Y20" s="82"/>
      <c r="Z20" s="82"/>
      <c r="AA20" s="82"/>
      <c r="AB20" s="82"/>
      <c r="AC20" s="82"/>
      <c r="AD20" s="82"/>
      <c r="AE20" s="82"/>
      <c r="AF20" s="85"/>
      <c r="AG20" s="85"/>
      <c r="AH20" s="84">
        <v>1</v>
      </c>
      <c r="AI20" s="85"/>
      <c r="AJ20" s="85"/>
      <c r="AK20" s="85"/>
      <c r="AL20" s="85"/>
      <c r="AM20" s="85">
        <v>1</v>
      </c>
      <c r="AN20" s="85"/>
      <c r="AO20" s="85"/>
      <c r="AP20" s="85"/>
      <c r="AQ20" s="85"/>
      <c r="AR20" s="85"/>
      <c r="AS20" s="84">
        <v>1</v>
      </c>
      <c r="AT20" s="85"/>
      <c r="AU20" s="85"/>
      <c r="AV20" s="85"/>
      <c r="AW20" s="85"/>
      <c r="AX20" s="84">
        <v>1</v>
      </c>
      <c r="AY20" s="85"/>
      <c r="AZ20" s="85"/>
      <c r="BA20" s="85"/>
      <c r="BB20" s="85"/>
      <c r="BC20" s="85"/>
      <c r="BD20" s="85"/>
      <c r="BE20" s="85"/>
      <c r="BF20" s="85"/>
      <c r="BG20" s="82"/>
      <c r="BH20" s="82"/>
      <c r="BI20" s="82"/>
      <c r="BJ20" s="82"/>
      <c r="BK20" s="82">
        <v>1</v>
      </c>
      <c r="BL20" s="82"/>
      <c r="BM20" s="82"/>
      <c r="BN20" s="82"/>
      <c r="BO20" s="82"/>
      <c r="BP20" s="82"/>
      <c r="BQ20" s="82"/>
      <c r="BR20" s="103"/>
      <c r="BS20" s="70">
        <f t="shared" si="4"/>
        <v>2</v>
      </c>
      <c r="BT20" s="73">
        <f t="shared" si="5"/>
        <v>4</v>
      </c>
      <c r="BU20" s="74">
        <f t="shared" si="6"/>
        <v>1</v>
      </c>
      <c r="BV20" s="69">
        <f t="shared" si="3"/>
        <v>7</v>
      </c>
    </row>
    <row r="21" spans="1:74" x14ac:dyDescent="0.4">
      <c r="A21" s="439" t="s">
        <v>6</v>
      </c>
      <c r="B21" s="152" t="s">
        <v>87</v>
      </c>
      <c r="C21" s="87"/>
      <c r="D21" s="83"/>
      <c r="E21" s="82"/>
      <c r="F21" s="82"/>
      <c r="G21" s="82"/>
      <c r="H21" s="82"/>
      <c r="I21" s="82"/>
      <c r="J21" s="82"/>
      <c r="K21" s="82"/>
      <c r="L21" s="82"/>
      <c r="M21" s="82">
        <v>1</v>
      </c>
      <c r="N21" s="82"/>
      <c r="O21" s="84">
        <v>1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5"/>
      <c r="AG21" s="85"/>
      <c r="AH21" s="84">
        <v>1</v>
      </c>
      <c r="AI21" s="85"/>
      <c r="AJ21" s="85"/>
      <c r="AK21" s="85"/>
      <c r="AL21" s="85"/>
      <c r="AM21" s="85">
        <v>1</v>
      </c>
      <c r="AN21" s="85"/>
      <c r="AO21" s="84">
        <v>1</v>
      </c>
      <c r="AP21" s="85"/>
      <c r="AQ21" s="85"/>
      <c r="AR21" s="85"/>
      <c r="AS21" s="85"/>
      <c r="AT21" s="85"/>
      <c r="AU21" s="85"/>
      <c r="AV21" s="84">
        <v>1</v>
      </c>
      <c r="AW21" s="85"/>
      <c r="AX21" s="85"/>
      <c r="AY21" s="85"/>
      <c r="AZ21" s="85"/>
      <c r="BA21" s="84">
        <v>1</v>
      </c>
      <c r="BB21" s="85"/>
      <c r="BC21" s="84">
        <v>1</v>
      </c>
      <c r="BD21" s="84"/>
      <c r="BE21" s="85"/>
      <c r="BF21" s="85"/>
      <c r="BG21" s="82"/>
      <c r="BH21" s="82"/>
      <c r="BI21" s="82"/>
      <c r="BJ21" s="82"/>
      <c r="BK21" s="82">
        <v>1</v>
      </c>
      <c r="BL21" s="82"/>
      <c r="BM21" s="82"/>
      <c r="BN21" s="82">
        <v>1</v>
      </c>
      <c r="BO21" s="82"/>
      <c r="BP21" s="82"/>
      <c r="BQ21" s="82">
        <v>1</v>
      </c>
      <c r="BR21" s="103">
        <v>1</v>
      </c>
      <c r="BS21" s="70">
        <f t="shared" si="4"/>
        <v>2</v>
      </c>
      <c r="BT21" s="73">
        <f t="shared" si="5"/>
        <v>6</v>
      </c>
      <c r="BU21" s="74">
        <f t="shared" si="6"/>
        <v>4</v>
      </c>
      <c r="BV21" s="69">
        <f t="shared" si="3"/>
        <v>12</v>
      </c>
    </row>
    <row r="22" spans="1:74" x14ac:dyDescent="0.4">
      <c r="A22" s="439" t="s">
        <v>5</v>
      </c>
      <c r="B22" s="440" t="s">
        <v>64</v>
      </c>
      <c r="C22" s="87"/>
      <c r="D22" s="83"/>
      <c r="E22" s="84">
        <v>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4">
        <v>1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4">
        <v>1</v>
      </c>
      <c r="AF22" s="84">
        <v>1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4">
        <v>1</v>
      </c>
      <c r="AU22" s="85"/>
      <c r="AV22" s="85"/>
      <c r="AW22" s="85"/>
      <c r="AX22" s="85">
        <v>1</v>
      </c>
      <c r="AY22" s="84">
        <v>1</v>
      </c>
      <c r="AZ22" s="84"/>
      <c r="BA22" s="85"/>
      <c r="BB22" s="85"/>
      <c r="BC22" s="85"/>
      <c r="BD22" s="85"/>
      <c r="BE22" s="85"/>
      <c r="BF22" s="85"/>
      <c r="BG22" s="82"/>
      <c r="BH22" s="82"/>
      <c r="BI22" s="82"/>
      <c r="BJ22" s="82"/>
      <c r="BK22" s="82">
        <v>1</v>
      </c>
      <c r="BL22" s="82"/>
      <c r="BM22" s="82"/>
      <c r="BN22" s="82"/>
      <c r="BO22" s="82"/>
      <c r="BP22" s="82"/>
      <c r="BQ22" s="82"/>
      <c r="BR22" s="103"/>
      <c r="BS22" s="70">
        <f t="shared" si="4"/>
        <v>2</v>
      </c>
      <c r="BT22" s="73">
        <f t="shared" si="5"/>
        <v>5</v>
      </c>
      <c r="BU22" s="74">
        <f t="shared" si="6"/>
        <v>1</v>
      </c>
      <c r="BV22" s="69">
        <f t="shared" si="3"/>
        <v>8</v>
      </c>
    </row>
    <row r="23" spans="1:74" s="21" customFormat="1" x14ac:dyDescent="0.4">
      <c r="A23" s="439" t="s">
        <v>20</v>
      </c>
      <c r="B23" s="152" t="s">
        <v>206</v>
      </c>
      <c r="C23" s="87"/>
      <c r="D23" s="84"/>
      <c r="E23" s="82"/>
      <c r="F23" s="82">
        <v>1</v>
      </c>
      <c r="G23" s="82">
        <v>1</v>
      </c>
      <c r="H23" s="82">
        <v>1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2"/>
      <c r="AF23" s="84"/>
      <c r="AG23" s="82">
        <v>1</v>
      </c>
      <c r="AH23" s="82"/>
      <c r="AI23" s="82"/>
      <c r="AJ23" s="82"/>
      <c r="AK23" s="82"/>
      <c r="AL23" s="82">
        <v>1</v>
      </c>
      <c r="AM23" s="84"/>
      <c r="AN23" s="84"/>
      <c r="AO23" s="82"/>
      <c r="AP23" s="82"/>
      <c r="AQ23" s="82"/>
      <c r="AR23" s="82"/>
      <c r="AS23" s="84"/>
      <c r="AT23" s="82"/>
      <c r="AU23" s="296">
        <v>1</v>
      </c>
      <c r="AV23" s="82"/>
      <c r="AW23" s="82"/>
      <c r="AX23" s="82"/>
      <c r="AY23" s="84"/>
      <c r="AZ23" s="84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>
        <v>1</v>
      </c>
      <c r="BL23" s="82">
        <v>1</v>
      </c>
      <c r="BM23" s="82"/>
      <c r="BN23" s="82">
        <v>1</v>
      </c>
      <c r="BO23" s="82"/>
      <c r="BP23" s="82"/>
      <c r="BQ23" s="82"/>
      <c r="BR23" s="103"/>
      <c r="BS23" s="70">
        <f t="shared" si="4"/>
        <v>3</v>
      </c>
      <c r="BT23" s="73">
        <f t="shared" si="5"/>
        <v>3</v>
      </c>
      <c r="BU23" s="74">
        <f t="shared" si="6"/>
        <v>3</v>
      </c>
      <c r="BV23" s="69">
        <f t="shared" si="3"/>
        <v>9</v>
      </c>
    </row>
    <row r="24" spans="1:74" x14ac:dyDescent="0.4">
      <c r="A24" s="439" t="s">
        <v>21</v>
      </c>
      <c r="B24" s="152" t="s">
        <v>61</v>
      </c>
      <c r="C24" s="87"/>
      <c r="D24" s="83"/>
      <c r="E24" s="84">
        <v>1</v>
      </c>
      <c r="F24" s="82"/>
      <c r="G24" s="84">
        <v>1</v>
      </c>
      <c r="H24" s="82">
        <v>1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4"/>
      <c r="AD24" s="82"/>
      <c r="AE24" s="84"/>
      <c r="AF24" s="82"/>
      <c r="AG24" s="82"/>
      <c r="AH24" s="84">
        <v>1</v>
      </c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4">
        <v>1</v>
      </c>
      <c r="BB24" s="82"/>
      <c r="BC24" s="82"/>
      <c r="BD24" s="82"/>
      <c r="BE24" s="82"/>
      <c r="BF24" s="82"/>
      <c r="BG24" s="82"/>
      <c r="BH24" s="82"/>
      <c r="BI24" s="82"/>
      <c r="BJ24" s="82"/>
      <c r="BK24" s="82">
        <v>1</v>
      </c>
      <c r="BL24" s="82"/>
      <c r="BM24" s="84"/>
      <c r="BN24" s="82"/>
      <c r="BO24" s="82"/>
      <c r="BP24" s="82"/>
      <c r="BQ24" s="82"/>
      <c r="BR24" s="103"/>
      <c r="BS24" s="70">
        <f t="shared" si="4"/>
        <v>3</v>
      </c>
      <c r="BT24" s="73">
        <f t="shared" si="5"/>
        <v>2</v>
      </c>
      <c r="BU24" s="74">
        <f t="shared" si="6"/>
        <v>1</v>
      </c>
      <c r="BV24" s="69">
        <f t="shared" si="3"/>
        <v>6</v>
      </c>
    </row>
    <row r="25" spans="1:74" x14ac:dyDescent="0.4">
      <c r="A25" s="439" t="s">
        <v>22</v>
      </c>
      <c r="B25" s="152" t="s">
        <v>263</v>
      </c>
      <c r="C25" s="87"/>
      <c r="D25" s="83"/>
      <c r="E25" s="82"/>
      <c r="F25" s="82"/>
      <c r="G25" s="82"/>
      <c r="H25" s="82"/>
      <c r="I25" s="82"/>
      <c r="J25" s="82"/>
      <c r="K25" s="82"/>
      <c r="L25" s="82"/>
      <c r="M25" s="82">
        <v>1</v>
      </c>
      <c r="N25" s="82"/>
      <c r="O25" s="84">
        <v>1</v>
      </c>
      <c r="P25" s="84">
        <v>1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5"/>
      <c r="AG25" s="85"/>
      <c r="AH25" s="84">
        <v>1</v>
      </c>
      <c r="AI25" s="85"/>
      <c r="AJ25" s="85"/>
      <c r="AK25" s="85"/>
      <c r="AL25" s="85"/>
      <c r="AM25" s="85"/>
      <c r="AN25" s="85"/>
      <c r="AO25" s="84">
        <v>1</v>
      </c>
      <c r="AP25" s="85"/>
      <c r="AQ25" s="84">
        <v>1</v>
      </c>
      <c r="AR25" s="85"/>
      <c r="AS25" s="85"/>
      <c r="AT25" s="85"/>
      <c r="AU25" s="85"/>
      <c r="AV25" s="85"/>
      <c r="AW25" s="85"/>
      <c r="AX25" s="85"/>
      <c r="AY25" s="85"/>
      <c r="AZ25" s="85"/>
      <c r="BA25" s="84">
        <v>1</v>
      </c>
      <c r="BB25" s="85"/>
      <c r="BC25" s="85"/>
      <c r="BD25" s="85"/>
      <c r="BE25" s="85"/>
      <c r="BF25" s="85"/>
      <c r="BG25" s="82"/>
      <c r="BH25" s="82"/>
      <c r="BI25" s="82"/>
      <c r="BJ25" s="82"/>
      <c r="BK25" s="82">
        <v>1</v>
      </c>
      <c r="BL25" s="82"/>
      <c r="BM25" s="82"/>
      <c r="BN25" s="82">
        <v>1</v>
      </c>
      <c r="BO25" s="82"/>
      <c r="BP25" s="82"/>
      <c r="BQ25" s="82">
        <v>1</v>
      </c>
      <c r="BR25" s="103"/>
      <c r="BS25" s="70">
        <f t="shared" si="4"/>
        <v>3</v>
      </c>
      <c r="BT25" s="73">
        <f t="shared" si="5"/>
        <v>4</v>
      </c>
      <c r="BU25" s="74">
        <f t="shared" si="6"/>
        <v>3</v>
      </c>
      <c r="BV25" s="69">
        <f t="shared" si="3"/>
        <v>10</v>
      </c>
    </row>
    <row r="26" spans="1:74" x14ac:dyDescent="0.4">
      <c r="A26" s="100" t="s">
        <v>62</v>
      </c>
      <c r="B26" s="124" t="s">
        <v>184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105"/>
      <c r="BS26" s="67"/>
      <c r="BT26" s="66"/>
      <c r="BU26" s="66"/>
      <c r="BV26" s="64"/>
    </row>
    <row r="27" spans="1:74" x14ac:dyDescent="0.4">
      <c r="A27" s="102" t="s">
        <v>10</v>
      </c>
      <c r="B27" s="110" t="s">
        <v>212</v>
      </c>
      <c r="C27" s="82"/>
      <c r="D27" s="83"/>
      <c r="E27" s="82"/>
      <c r="F27" s="82"/>
      <c r="G27" s="84">
        <v>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/>
      <c r="AI27" s="84">
        <v>1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4">
        <v>1</v>
      </c>
      <c r="BB27" s="82"/>
      <c r="BC27" s="82"/>
      <c r="BD27" s="82"/>
      <c r="BE27" s="82"/>
      <c r="BF27" s="82"/>
      <c r="BG27" s="82"/>
      <c r="BH27" s="82"/>
      <c r="BI27" s="82"/>
      <c r="BJ27" s="82"/>
      <c r="BK27" s="82">
        <v>1</v>
      </c>
      <c r="BL27" s="82"/>
      <c r="BM27" s="84"/>
      <c r="BN27" s="82"/>
      <c r="BO27" s="82"/>
      <c r="BP27" s="82"/>
      <c r="BQ27" s="82"/>
      <c r="BR27" s="103"/>
      <c r="BS27" s="70">
        <f t="shared" ref="BS27:BS38" si="7">SUM(C27:AB27)</f>
        <v>1</v>
      </c>
      <c r="BT27" s="73">
        <f t="shared" ref="BT27:BT38" si="8">SUM(AC27:BJ27)</f>
        <v>2</v>
      </c>
      <c r="BU27" s="74">
        <f t="shared" ref="BU27:BU38" si="9">SUM(BK27:BR27)</f>
        <v>1</v>
      </c>
      <c r="BV27" s="69">
        <f t="shared" si="3"/>
        <v>4</v>
      </c>
    </row>
    <row r="28" spans="1:74" x14ac:dyDescent="0.4">
      <c r="A28" s="102" t="s">
        <v>9</v>
      </c>
      <c r="B28" s="110" t="s">
        <v>86</v>
      </c>
      <c r="C28" s="82"/>
      <c r="D28" s="83"/>
      <c r="E28" s="82"/>
      <c r="F28" s="84"/>
      <c r="G28" s="82"/>
      <c r="H28" s="82"/>
      <c r="I28" s="82"/>
      <c r="J28" s="82"/>
      <c r="K28" s="82"/>
      <c r="L28" s="82">
        <v>1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5"/>
      <c r="AG28" s="84"/>
      <c r="AH28" s="84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>
        <v>1</v>
      </c>
      <c r="BA28" s="85"/>
      <c r="BB28" s="85"/>
      <c r="BC28" s="85"/>
      <c r="BD28" s="85"/>
      <c r="BE28" s="85"/>
      <c r="BF28" s="85"/>
      <c r="BG28" s="82"/>
      <c r="BH28" s="82"/>
      <c r="BI28" s="82"/>
      <c r="BJ28" s="82"/>
      <c r="BK28" s="82">
        <v>1</v>
      </c>
      <c r="BL28" s="84"/>
      <c r="BM28" s="82"/>
      <c r="BN28" s="82"/>
      <c r="BO28" s="82"/>
      <c r="BP28" s="84"/>
      <c r="BQ28" s="82"/>
      <c r="BR28" s="106"/>
      <c r="BS28" s="70">
        <f t="shared" si="7"/>
        <v>1</v>
      </c>
      <c r="BT28" s="73">
        <f t="shared" si="8"/>
        <v>1</v>
      </c>
      <c r="BU28" s="74">
        <f t="shared" si="9"/>
        <v>1</v>
      </c>
      <c r="BV28" s="69">
        <f t="shared" si="3"/>
        <v>3</v>
      </c>
    </row>
    <row r="29" spans="1:74" x14ac:dyDescent="0.4">
      <c r="A29" s="109" t="s">
        <v>8</v>
      </c>
      <c r="B29" s="110" t="s">
        <v>67</v>
      </c>
      <c r="C29" s="82"/>
      <c r="D29" s="83"/>
      <c r="E29" s="82">
        <v>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4">
        <v>1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4">
        <v>1</v>
      </c>
      <c r="AF29" s="84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4">
        <v>1</v>
      </c>
      <c r="AS29" s="82"/>
      <c r="AT29" s="82"/>
      <c r="AU29" s="82"/>
      <c r="AV29" s="82"/>
      <c r="AW29" s="82"/>
      <c r="AX29" s="82"/>
      <c r="AY29" s="84">
        <v>1</v>
      </c>
      <c r="AZ29" s="84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>
        <v>1</v>
      </c>
      <c r="BL29" s="82"/>
      <c r="BM29" s="82"/>
      <c r="BN29" s="82"/>
      <c r="BO29" s="82"/>
      <c r="BP29" s="82"/>
      <c r="BQ29" s="82"/>
      <c r="BR29" s="103"/>
      <c r="BS29" s="70">
        <f t="shared" si="7"/>
        <v>2</v>
      </c>
      <c r="BT29" s="73">
        <f t="shared" si="8"/>
        <v>3</v>
      </c>
      <c r="BU29" s="74">
        <f t="shared" si="9"/>
        <v>1</v>
      </c>
      <c r="BV29" s="69">
        <f t="shared" si="3"/>
        <v>6</v>
      </c>
    </row>
    <row r="30" spans="1:74" x14ac:dyDescent="0.4">
      <c r="A30" s="109" t="s">
        <v>7</v>
      </c>
      <c r="B30" s="152" t="s">
        <v>274</v>
      </c>
      <c r="C30" s="87"/>
      <c r="D30" s="83"/>
      <c r="E30" s="82"/>
      <c r="F30" s="82"/>
      <c r="G30" s="82"/>
      <c r="H30" s="84">
        <v>1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4">
        <v>1</v>
      </c>
      <c r="X30" s="82"/>
      <c r="Y30" s="82"/>
      <c r="Z30" s="82"/>
      <c r="AA30" s="82"/>
      <c r="AB30" s="82"/>
      <c r="AC30" s="82"/>
      <c r="AD30" s="82"/>
      <c r="AE30" s="82"/>
      <c r="AF30" s="85"/>
      <c r="AG30" s="85"/>
      <c r="AH30" s="84">
        <v>1</v>
      </c>
      <c r="AI30" s="85"/>
      <c r="AJ30" s="85"/>
      <c r="AK30" s="85"/>
      <c r="AL30" s="85"/>
      <c r="AM30" s="85">
        <v>1</v>
      </c>
      <c r="AN30" s="85"/>
      <c r="AO30" s="85"/>
      <c r="AP30" s="85"/>
      <c r="AQ30" s="85"/>
      <c r="AR30" s="85"/>
      <c r="AS30" s="84">
        <v>1</v>
      </c>
      <c r="AT30" s="85"/>
      <c r="AU30" s="85"/>
      <c r="AV30" s="85"/>
      <c r="AW30" s="85"/>
      <c r="AX30" s="84">
        <v>1</v>
      </c>
      <c r="AY30" s="85"/>
      <c r="AZ30" s="85"/>
      <c r="BA30" s="85"/>
      <c r="BB30" s="85"/>
      <c r="BC30" s="85"/>
      <c r="BD30" s="85"/>
      <c r="BE30" s="85"/>
      <c r="BF30" s="85"/>
      <c r="BG30" s="82"/>
      <c r="BH30" s="82"/>
      <c r="BI30" s="82"/>
      <c r="BJ30" s="82"/>
      <c r="BK30" s="82">
        <v>1</v>
      </c>
      <c r="BL30" s="82"/>
      <c r="BM30" s="82"/>
      <c r="BN30" s="82"/>
      <c r="BO30" s="82"/>
      <c r="BP30" s="82"/>
      <c r="BQ30" s="82"/>
      <c r="BR30" s="103"/>
      <c r="BS30" s="70">
        <f t="shared" si="7"/>
        <v>2</v>
      </c>
      <c r="BT30" s="73">
        <f t="shared" si="8"/>
        <v>4</v>
      </c>
      <c r="BU30" s="74">
        <f t="shared" si="9"/>
        <v>1</v>
      </c>
      <c r="BV30" s="69">
        <f t="shared" si="3"/>
        <v>7</v>
      </c>
    </row>
    <row r="31" spans="1:74" x14ac:dyDescent="0.4">
      <c r="A31" s="109" t="s">
        <v>6</v>
      </c>
      <c r="B31" s="154" t="s">
        <v>204</v>
      </c>
      <c r="C31" s="87"/>
      <c r="D31" s="83"/>
      <c r="E31" s="82"/>
      <c r="F31" s="82"/>
      <c r="G31" s="82"/>
      <c r="H31" s="84"/>
      <c r="I31" s="82"/>
      <c r="J31" s="82"/>
      <c r="K31" s="82"/>
      <c r="L31" s="82"/>
      <c r="M31" s="82"/>
      <c r="N31" s="82"/>
      <c r="O31" s="82"/>
      <c r="P31" s="82"/>
      <c r="Q31" s="82"/>
      <c r="R31" s="84"/>
      <c r="S31" s="82"/>
      <c r="T31" s="82"/>
      <c r="U31" s="82"/>
      <c r="V31" s="82"/>
      <c r="W31" s="82"/>
      <c r="X31" s="84"/>
      <c r="Y31" s="84">
        <v>1</v>
      </c>
      <c r="Z31" s="84"/>
      <c r="AA31" s="84"/>
      <c r="AB31" s="84">
        <v>1</v>
      </c>
      <c r="AC31" s="82"/>
      <c r="AD31" s="82"/>
      <c r="AE31" s="84"/>
      <c r="AF31" s="85"/>
      <c r="AG31" s="85"/>
      <c r="AH31" s="84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>
        <v>3</v>
      </c>
      <c r="BF31" s="84"/>
      <c r="BG31" s="84"/>
      <c r="BH31" s="84">
        <v>2</v>
      </c>
      <c r="BI31" s="84"/>
      <c r="BJ31" s="84"/>
      <c r="BK31" s="84"/>
      <c r="BL31" s="82">
        <v>1</v>
      </c>
      <c r="BM31" s="82"/>
      <c r="BN31" s="82"/>
      <c r="BO31" s="84"/>
      <c r="BP31" s="82"/>
      <c r="BQ31" s="84"/>
      <c r="BR31" s="103"/>
      <c r="BS31" s="70">
        <f t="shared" si="7"/>
        <v>2</v>
      </c>
      <c r="BT31" s="73">
        <f t="shared" si="8"/>
        <v>5</v>
      </c>
      <c r="BU31" s="74">
        <f t="shared" si="9"/>
        <v>1</v>
      </c>
      <c r="BV31" s="69">
        <f t="shared" si="3"/>
        <v>8</v>
      </c>
    </row>
    <row r="32" spans="1:74" x14ac:dyDescent="0.4">
      <c r="A32" s="109" t="s">
        <v>5</v>
      </c>
      <c r="B32" s="152" t="s">
        <v>213</v>
      </c>
      <c r="C32" s="87"/>
      <c r="D32" s="83"/>
      <c r="E32" s="82"/>
      <c r="F32" s="82"/>
      <c r="G32" s="82"/>
      <c r="H32" s="84">
        <v>1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4">
        <v>1</v>
      </c>
      <c r="X32" s="82"/>
      <c r="Y32" s="82"/>
      <c r="Z32" s="82"/>
      <c r="AA32" s="82"/>
      <c r="AB32" s="82"/>
      <c r="AC32" s="82"/>
      <c r="AD32" s="82"/>
      <c r="AE32" s="82"/>
      <c r="AF32" s="85"/>
      <c r="AG32" s="85"/>
      <c r="AH32" s="84">
        <v>1</v>
      </c>
      <c r="AI32" s="85"/>
      <c r="AJ32" s="85"/>
      <c r="AK32" s="85"/>
      <c r="AL32" s="85"/>
      <c r="AM32" s="85">
        <v>1</v>
      </c>
      <c r="AN32" s="85"/>
      <c r="AO32" s="85"/>
      <c r="AP32" s="85"/>
      <c r="AQ32" s="85"/>
      <c r="AR32" s="85"/>
      <c r="AS32" s="84">
        <v>1</v>
      </c>
      <c r="AT32" s="85"/>
      <c r="AU32" s="85"/>
      <c r="AV32" s="85"/>
      <c r="AW32" s="85"/>
      <c r="AX32" s="84">
        <v>1</v>
      </c>
      <c r="AY32" s="85"/>
      <c r="AZ32" s="85"/>
      <c r="BA32" s="85"/>
      <c r="BB32" s="85"/>
      <c r="BC32" s="85"/>
      <c r="BD32" s="85"/>
      <c r="BE32" s="85"/>
      <c r="BF32" s="85"/>
      <c r="BG32" s="82"/>
      <c r="BH32" s="82"/>
      <c r="BI32" s="82"/>
      <c r="BJ32" s="82"/>
      <c r="BK32" s="82">
        <v>1</v>
      </c>
      <c r="BL32" s="82"/>
      <c r="BM32" s="82"/>
      <c r="BN32" s="82"/>
      <c r="BO32" s="82"/>
      <c r="BP32" s="82"/>
      <c r="BQ32" s="82"/>
      <c r="BR32" s="103"/>
      <c r="BS32" s="70">
        <f t="shared" si="7"/>
        <v>2</v>
      </c>
      <c r="BT32" s="73">
        <f t="shared" si="8"/>
        <v>4</v>
      </c>
      <c r="BU32" s="74">
        <f t="shared" si="9"/>
        <v>1</v>
      </c>
      <c r="BV32" s="69">
        <f t="shared" si="3"/>
        <v>7</v>
      </c>
    </row>
    <row r="33" spans="1:74" x14ac:dyDescent="0.4">
      <c r="A33" s="109" t="s">
        <v>20</v>
      </c>
      <c r="B33" s="110" t="s">
        <v>218</v>
      </c>
      <c r="C33" s="82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4">
        <v>1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>
        <v>1</v>
      </c>
      <c r="AE33" s="82"/>
      <c r="AF33" s="84">
        <v>1</v>
      </c>
      <c r="AG33" s="85"/>
      <c r="AH33" s="85"/>
      <c r="AI33" s="85"/>
      <c r="AJ33" s="85"/>
      <c r="AK33" s="85"/>
      <c r="AL33" s="85"/>
      <c r="AM33" s="84"/>
      <c r="AN33" s="84">
        <v>1</v>
      </c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4">
        <v>1</v>
      </c>
      <c r="AZ33" s="84"/>
      <c r="BA33" s="85"/>
      <c r="BB33" s="85"/>
      <c r="BC33" s="85"/>
      <c r="BD33" s="85"/>
      <c r="BE33" s="85"/>
      <c r="BF33" s="85"/>
      <c r="BG33" s="82"/>
      <c r="BH33" s="82"/>
      <c r="BI33" s="82"/>
      <c r="BJ33" s="82"/>
      <c r="BK33" s="82">
        <v>1</v>
      </c>
      <c r="BL33" s="82"/>
      <c r="BM33" s="82"/>
      <c r="BN33" s="82"/>
      <c r="BO33" s="82"/>
      <c r="BP33" s="82"/>
      <c r="BQ33" s="82"/>
      <c r="BR33" s="103"/>
      <c r="BS33" s="70">
        <f t="shared" si="7"/>
        <v>1</v>
      </c>
      <c r="BT33" s="73">
        <f t="shared" si="8"/>
        <v>4</v>
      </c>
      <c r="BU33" s="74">
        <f t="shared" si="9"/>
        <v>1</v>
      </c>
      <c r="BV33" s="69">
        <f t="shared" si="3"/>
        <v>6</v>
      </c>
    </row>
    <row r="34" spans="1:74" x14ac:dyDescent="0.4">
      <c r="A34" s="102" t="s">
        <v>21</v>
      </c>
      <c r="B34" s="110" t="s">
        <v>215</v>
      </c>
      <c r="C34" s="82"/>
      <c r="D34" s="83"/>
      <c r="E34" s="82"/>
      <c r="F34" s="82"/>
      <c r="G34" s="82"/>
      <c r="H34" s="82"/>
      <c r="I34" s="82"/>
      <c r="J34" s="82"/>
      <c r="K34" s="82"/>
      <c r="L34" s="82"/>
      <c r="M34" s="82">
        <v>1</v>
      </c>
      <c r="N34" s="82"/>
      <c r="O34" s="84">
        <v>1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5"/>
      <c r="AG34" s="85"/>
      <c r="AH34" s="84">
        <v>1</v>
      </c>
      <c r="AI34" s="85"/>
      <c r="AJ34" s="85"/>
      <c r="AK34" s="85"/>
      <c r="AL34" s="85"/>
      <c r="AM34" s="85">
        <v>1</v>
      </c>
      <c r="AN34" s="85"/>
      <c r="AO34" s="84">
        <v>1</v>
      </c>
      <c r="AP34" s="85"/>
      <c r="AQ34" s="85"/>
      <c r="AR34" s="85"/>
      <c r="AS34" s="85"/>
      <c r="AT34" s="85"/>
      <c r="AU34" s="85"/>
      <c r="AV34" s="84">
        <v>1</v>
      </c>
      <c r="AW34" s="85"/>
      <c r="AX34" s="85"/>
      <c r="AY34" s="85"/>
      <c r="AZ34" s="85"/>
      <c r="BA34" s="84">
        <v>1</v>
      </c>
      <c r="BB34" s="85"/>
      <c r="BC34" s="84">
        <v>1</v>
      </c>
      <c r="BD34" s="84"/>
      <c r="BE34" s="85"/>
      <c r="BF34" s="85"/>
      <c r="BG34" s="82"/>
      <c r="BH34" s="82"/>
      <c r="BI34" s="82"/>
      <c r="BJ34" s="82"/>
      <c r="BK34" s="82">
        <v>1</v>
      </c>
      <c r="BL34" s="82"/>
      <c r="BM34" s="82"/>
      <c r="BN34" s="82">
        <v>1</v>
      </c>
      <c r="BO34" s="82"/>
      <c r="BP34" s="82"/>
      <c r="BQ34" s="82">
        <v>1</v>
      </c>
      <c r="BR34" s="103">
        <v>1</v>
      </c>
      <c r="BS34" s="70">
        <f t="shared" si="7"/>
        <v>2</v>
      </c>
      <c r="BT34" s="73">
        <f t="shared" si="8"/>
        <v>6</v>
      </c>
      <c r="BU34" s="74">
        <f t="shared" si="9"/>
        <v>4</v>
      </c>
      <c r="BV34" s="69">
        <f t="shared" si="3"/>
        <v>12</v>
      </c>
    </row>
    <row r="35" spans="1:74" x14ac:dyDescent="0.4">
      <c r="A35" s="102" t="s">
        <v>22</v>
      </c>
      <c r="B35" s="110" t="s">
        <v>232</v>
      </c>
      <c r="C35" s="82"/>
      <c r="D35" s="8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4">
        <v>1</v>
      </c>
      <c r="V35" s="82"/>
      <c r="W35" s="82"/>
      <c r="X35" s="82"/>
      <c r="Y35" s="82"/>
      <c r="Z35" s="82"/>
      <c r="AA35" s="82">
        <v>1</v>
      </c>
      <c r="AB35" s="82"/>
      <c r="AC35" s="82"/>
      <c r="AD35" s="82"/>
      <c r="AE35" s="82"/>
      <c r="AF35" s="85"/>
      <c r="AG35" s="85"/>
      <c r="AH35" s="85"/>
      <c r="AI35" s="85"/>
      <c r="AJ35" s="85">
        <v>1</v>
      </c>
      <c r="AK35" s="85">
        <v>1</v>
      </c>
      <c r="AL35" s="84">
        <v>1</v>
      </c>
      <c r="AM35" s="85">
        <v>1</v>
      </c>
      <c r="AN35" s="85"/>
      <c r="AO35" s="85"/>
      <c r="AP35" s="85">
        <v>1</v>
      </c>
      <c r="AQ35" s="85"/>
      <c r="AR35" s="85"/>
      <c r="AS35" s="85"/>
      <c r="AT35" s="85"/>
      <c r="AU35" s="85"/>
      <c r="AV35" s="84">
        <v>1</v>
      </c>
      <c r="AW35" s="84">
        <v>1</v>
      </c>
      <c r="AX35" s="85"/>
      <c r="AY35" s="84">
        <v>1</v>
      </c>
      <c r="AZ35" s="84"/>
      <c r="BA35" s="84">
        <v>1</v>
      </c>
      <c r="BB35" s="84">
        <v>1</v>
      </c>
      <c r="BC35" s="85">
        <v>1</v>
      </c>
      <c r="BD35" s="85"/>
      <c r="BE35" s="85"/>
      <c r="BF35" s="84">
        <v>1</v>
      </c>
      <c r="BG35" s="82"/>
      <c r="BH35" s="82"/>
      <c r="BI35" s="82"/>
      <c r="BJ35" s="82"/>
      <c r="BK35" s="82">
        <v>1</v>
      </c>
      <c r="BL35" s="82"/>
      <c r="BM35" s="82"/>
      <c r="BN35" s="82"/>
      <c r="BO35" s="82"/>
      <c r="BP35" s="82">
        <v>1</v>
      </c>
      <c r="BQ35" s="82"/>
      <c r="BR35" s="103"/>
      <c r="BS35" s="70">
        <f>SUM(C35:AB35)</f>
        <v>2</v>
      </c>
      <c r="BT35" s="73">
        <f>SUM(AC35:BJ35)</f>
        <v>12</v>
      </c>
      <c r="BU35" s="74">
        <f>SUM(BK35:BR35)</f>
        <v>2</v>
      </c>
      <c r="BV35" s="69">
        <f>SUM(BS35:BU35)</f>
        <v>16</v>
      </c>
    </row>
    <row r="36" spans="1:74" x14ac:dyDescent="0.4">
      <c r="A36" s="102" t="s">
        <v>23</v>
      </c>
      <c r="B36" s="110" t="s">
        <v>65</v>
      </c>
      <c r="C36" s="82"/>
      <c r="D36" s="8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4"/>
      <c r="P36" s="84">
        <v>1</v>
      </c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4">
        <v>1</v>
      </c>
      <c r="AF36" s="84">
        <v>1</v>
      </c>
      <c r="AG36" s="85"/>
      <c r="AH36" s="85"/>
      <c r="AI36" s="85"/>
      <c r="AJ36" s="85"/>
      <c r="AK36" s="85"/>
      <c r="AL36" s="85"/>
      <c r="AM36" s="85"/>
      <c r="AN36" s="85"/>
      <c r="AO36" s="84">
        <v>1</v>
      </c>
      <c r="AP36" s="85"/>
      <c r="AQ36" s="84">
        <v>1</v>
      </c>
      <c r="AR36" s="85"/>
      <c r="AS36" s="85"/>
      <c r="AT36" s="85"/>
      <c r="AU36" s="85"/>
      <c r="AV36" s="85"/>
      <c r="AW36" s="85"/>
      <c r="AX36" s="85"/>
      <c r="AY36" s="85"/>
      <c r="AZ36" s="85"/>
      <c r="BA36" s="85">
        <v>1</v>
      </c>
      <c r="BB36" s="85"/>
      <c r="BC36" s="85"/>
      <c r="BD36" s="85"/>
      <c r="BE36" s="85"/>
      <c r="BF36" s="85"/>
      <c r="BG36" s="82"/>
      <c r="BH36" s="82"/>
      <c r="BI36" s="82"/>
      <c r="BJ36" s="82"/>
      <c r="BK36" s="82">
        <v>1</v>
      </c>
      <c r="BL36" s="82"/>
      <c r="BM36" s="82"/>
      <c r="BN36" s="82"/>
      <c r="BO36" s="82"/>
      <c r="BP36" s="82"/>
      <c r="BQ36" s="82"/>
      <c r="BR36" s="103"/>
      <c r="BS36" s="70">
        <f t="shared" si="7"/>
        <v>1</v>
      </c>
      <c r="BT36" s="73">
        <f t="shared" si="8"/>
        <v>5</v>
      </c>
      <c r="BU36" s="74">
        <f t="shared" si="9"/>
        <v>1</v>
      </c>
      <c r="BV36" s="69">
        <f t="shared" si="3"/>
        <v>7</v>
      </c>
    </row>
    <row r="37" spans="1:74" x14ac:dyDescent="0.4">
      <c r="A37" s="102" t="s">
        <v>24</v>
      </c>
      <c r="B37" s="110" t="s">
        <v>104</v>
      </c>
      <c r="C37" s="82"/>
      <c r="D37" s="8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4">
        <v>1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4"/>
      <c r="AG37" s="84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4">
        <v>1</v>
      </c>
      <c r="AT37" s="85"/>
      <c r="AU37" s="85"/>
      <c r="AV37" s="85"/>
      <c r="AW37" s="84">
        <v>1</v>
      </c>
      <c r="AX37" s="85"/>
      <c r="AY37" s="84">
        <v>1</v>
      </c>
      <c r="AZ37" s="84"/>
      <c r="BA37" s="85"/>
      <c r="BB37" s="85"/>
      <c r="BC37" s="85"/>
      <c r="BD37" s="85"/>
      <c r="BE37" s="85"/>
      <c r="BF37" s="84">
        <v>1</v>
      </c>
      <c r="BG37" s="84">
        <v>1</v>
      </c>
      <c r="BH37" s="84"/>
      <c r="BI37" s="84"/>
      <c r="BJ37" s="84"/>
      <c r="BK37" s="82">
        <v>1</v>
      </c>
      <c r="BL37" s="82"/>
      <c r="BM37" s="84"/>
      <c r="BN37" s="82"/>
      <c r="BO37" s="82"/>
      <c r="BP37" s="82"/>
      <c r="BQ37" s="82"/>
      <c r="BR37" s="103"/>
      <c r="BS37" s="70">
        <f t="shared" si="7"/>
        <v>1</v>
      </c>
      <c r="BT37" s="73">
        <f t="shared" si="8"/>
        <v>5</v>
      </c>
      <c r="BU37" s="74">
        <f t="shared" si="9"/>
        <v>1</v>
      </c>
      <c r="BV37" s="69">
        <f t="shared" si="3"/>
        <v>7</v>
      </c>
    </row>
    <row r="38" spans="1:74" x14ac:dyDescent="0.4">
      <c r="A38" s="102" t="s">
        <v>25</v>
      </c>
      <c r="B38" s="110" t="s">
        <v>210</v>
      </c>
      <c r="C38" s="82"/>
      <c r="D38" s="83"/>
      <c r="E38" s="82"/>
      <c r="F38" s="82"/>
      <c r="G38" s="82"/>
      <c r="H38" s="82"/>
      <c r="I38" s="82"/>
      <c r="J38" s="82"/>
      <c r="K38" s="82"/>
      <c r="L38" s="82"/>
      <c r="M38" s="82">
        <v>1</v>
      </c>
      <c r="N38" s="82"/>
      <c r="O38" s="82"/>
      <c r="P38" s="82"/>
      <c r="Q38" s="82"/>
      <c r="R38" s="82"/>
      <c r="S38" s="82"/>
      <c r="T38" s="84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5"/>
      <c r="AG38" s="85"/>
      <c r="AH38" s="85"/>
      <c r="AI38" s="85"/>
      <c r="AJ38" s="85"/>
      <c r="AK38" s="85"/>
      <c r="AL38" s="85"/>
      <c r="AM38" s="85">
        <v>1</v>
      </c>
      <c r="AN38" s="85"/>
      <c r="AO38" s="85"/>
      <c r="AP38" s="85"/>
      <c r="AQ38" s="85"/>
      <c r="AR38" s="85"/>
      <c r="AS38" s="85"/>
      <c r="AT38" s="85"/>
      <c r="AU38" s="84"/>
      <c r="AV38" s="85"/>
      <c r="AW38" s="85"/>
      <c r="AX38" s="85"/>
      <c r="AY38" s="84"/>
      <c r="AZ38" s="84"/>
      <c r="BA38" s="85"/>
      <c r="BB38" s="85"/>
      <c r="BC38" s="85"/>
      <c r="BD38" s="85"/>
      <c r="BE38" s="85"/>
      <c r="BF38" s="85"/>
      <c r="BG38" s="82"/>
      <c r="BH38" s="82"/>
      <c r="BI38" s="82"/>
      <c r="BJ38" s="82"/>
      <c r="BK38" s="82">
        <v>1</v>
      </c>
      <c r="BL38" s="84"/>
      <c r="BM38" s="84"/>
      <c r="BN38" s="82">
        <v>1</v>
      </c>
      <c r="BO38" s="82"/>
      <c r="BP38" s="84"/>
      <c r="BQ38" s="82">
        <v>1</v>
      </c>
      <c r="BR38" s="106">
        <v>1</v>
      </c>
      <c r="BS38" s="70">
        <f t="shared" si="7"/>
        <v>1</v>
      </c>
      <c r="BT38" s="73">
        <f t="shared" si="8"/>
        <v>1</v>
      </c>
      <c r="BU38" s="74">
        <f t="shared" si="9"/>
        <v>4</v>
      </c>
      <c r="BV38" s="69">
        <f t="shared" si="3"/>
        <v>6</v>
      </c>
    </row>
    <row r="39" spans="1:74" x14ac:dyDescent="0.4">
      <c r="A39" s="100" t="s">
        <v>63</v>
      </c>
      <c r="B39" s="124" t="s">
        <v>185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105"/>
      <c r="BS39" s="67"/>
      <c r="BT39" s="66"/>
      <c r="BU39" s="66"/>
      <c r="BV39" s="64"/>
    </row>
    <row r="40" spans="1:74" x14ac:dyDescent="0.4">
      <c r="A40" s="109" t="s">
        <v>10</v>
      </c>
      <c r="B40" s="443" t="s">
        <v>207</v>
      </c>
      <c r="C40" s="87"/>
      <c r="D40" s="83"/>
      <c r="E40" s="82"/>
      <c r="F40" s="82"/>
      <c r="G40" s="82"/>
      <c r="H40" s="82"/>
      <c r="I40" s="82"/>
      <c r="J40" s="82"/>
      <c r="K40" s="84">
        <v>1</v>
      </c>
      <c r="L40" s="82"/>
      <c r="M40" s="84"/>
      <c r="N40" s="84">
        <v>1</v>
      </c>
      <c r="O40" s="82"/>
      <c r="P40" s="82"/>
      <c r="Q40" s="82"/>
      <c r="R40" s="82"/>
      <c r="S40" s="82"/>
      <c r="T40" s="82"/>
      <c r="U40" s="82"/>
      <c r="V40" s="84">
        <v>1</v>
      </c>
      <c r="W40" s="82"/>
      <c r="X40" s="82"/>
      <c r="Y40" s="82"/>
      <c r="Z40" s="82"/>
      <c r="AA40" s="82">
        <v>1</v>
      </c>
      <c r="AB40" s="82"/>
      <c r="AC40" s="82"/>
      <c r="AD40" s="82"/>
      <c r="AE40" s="82"/>
      <c r="AF40" s="85"/>
      <c r="AG40" s="85"/>
      <c r="AH40" s="85"/>
      <c r="AI40" s="85"/>
      <c r="AJ40" s="85"/>
      <c r="AK40" s="85"/>
      <c r="AL40" s="84">
        <v>1</v>
      </c>
      <c r="AM40" s="85">
        <v>1</v>
      </c>
      <c r="AN40" s="85"/>
      <c r="AO40" s="85"/>
      <c r="AP40" s="84"/>
      <c r="AQ40" s="85"/>
      <c r="AR40" s="85"/>
      <c r="AS40" s="85"/>
      <c r="AT40" s="85"/>
      <c r="AU40" s="85"/>
      <c r="AV40" s="84">
        <v>1</v>
      </c>
      <c r="AW40" s="85"/>
      <c r="AX40" s="85"/>
      <c r="AY40" s="84">
        <v>1</v>
      </c>
      <c r="AZ40" s="84"/>
      <c r="BA40" s="85"/>
      <c r="BB40" s="85"/>
      <c r="BC40" s="85"/>
      <c r="BD40" s="85"/>
      <c r="BE40" s="85"/>
      <c r="BF40" s="84">
        <v>1</v>
      </c>
      <c r="BG40" s="82"/>
      <c r="BH40" s="82"/>
      <c r="BI40" s="82"/>
      <c r="BJ40" s="82"/>
      <c r="BK40" s="82">
        <v>1</v>
      </c>
      <c r="BL40" s="82"/>
      <c r="BM40" s="82">
        <v>1</v>
      </c>
      <c r="BN40" s="84"/>
      <c r="BO40" s="82"/>
      <c r="BP40" s="82">
        <v>1</v>
      </c>
      <c r="BQ40" s="82"/>
      <c r="BR40" s="103"/>
      <c r="BS40" s="70">
        <f t="shared" ref="BS40:BS51" si="10">SUM(C40:AB40)</f>
        <v>4</v>
      </c>
      <c r="BT40" s="73">
        <f t="shared" ref="BT40:BT51" si="11">SUM(AC40:BJ40)</f>
        <v>5</v>
      </c>
      <c r="BU40" s="74">
        <f t="shared" ref="BU40:BU51" si="12">SUM(BK40:BR40)</f>
        <v>3</v>
      </c>
      <c r="BV40" s="69">
        <f t="shared" si="3"/>
        <v>12</v>
      </c>
    </row>
    <row r="41" spans="1:74" x14ac:dyDescent="0.4">
      <c r="A41" s="109" t="s">
        <v>9</v>
      </c>
      <c r="B41" s="443" t="s">
        <v>105</v>
      </c>
      <c r="C41" s="87"/>
      <c r="D41" s="83"/>
      <c r="E41" s="82"/>
      <c r="F41" s="82"/>
      <c r="G41" s="82"/>
      <c r="H41" s="82"/>
      <c r="I41" s="82"/>
      <c r="J41" s="82"/>
      <c r="K41" s="84">
        <v>1</v>
      </c>
      <c r="L41" s="82"/>
      <c r="M41" s="84"/>
      <c r="N41" s="84">
        <v>1</v>
      </c>
      <c r="O41" s="82"/>
      <c r="P41" s="82"/>
      <c r="Q41" s="82"/>
      <c r="R41" s="82"/>
      <c r="S41" s="82"/>
      <c r="T41" s="82"/>
      <c r="U41" s="82"/>
      <c r="V41" s="84">
        <v>1</v>
      </c>
      <c r="W41" s="82"/>
      <c r="X41" s="82"/>
      <c r="Y41" s="82"/>
      <c r="Z41" s="82"/>
      <c r="AA41" s="82">
        <v>1</v>
      </c>
      <c r="AB41" s="82"/>
      <c r="AC41" s="82"/>
      <c r="AD41" s="82"/>
      <c r="AE41" s="82"/>
      <c r="AF41" s="85"/>
      <c r="AG41" s="85"/>
      <c r="AH41" s="85"/>
      <c r="AI41" s="85"/>
      <c r="AJ41" s="85"/>
      <c r="AK41" s="85"/>
      <c r="AL41" s="84">
        <v>1</v>
      </c>
      <c r="AM41" s="85">
        <v>1</v>
      </c>
      <c r="AN41" s="85"/>
      <c r="AO41" s="85"/>
      <c r="AP41" s="84"/>
      <c r="AQ41" s="85"/>
      <c r="AR41" s="85"/>
      <c r="AS41" s="85"/>
      <c r="AT41" s="85"/>
      <c r="AU41" s="85"/>
      <c r="AV41" s="84">
        <v>1</v>
      </c>
      <c r="AW41" s="85"/>
      <c r="AX41" s="85"/>
      <c r="AY41" s="84">
        <v>1</v>
      </c>
      <c r="AZ41" s="84"/>
      <c r="BA41" s="85"/>
      <c r="BB41" s="85"/>
      <c r="BC41" s="85"/>
      <c r="BD41" s="85"/>
      <c r="BE41" s="85"/>
      <c r="BF41" s="84">
        <v>1</v>
      </c>
      <c r="BG41" s="82"/>
      <c r="BH41" s="82"/>
      <c r="BI41" s="82"/>
      <c r="BJ41" s="82"/>
      <c r="BK41" s="82">
        <v>1</v>
      </c>
      <c r="BL41" s="82"/>
      <c r="BM41" s="82">
        <v>1</v>
      </c>
      <c r="BN41" s="84"/>
      <c r="BO41" s="82"/>
      <c r="BP41" s="82">
        <v>1</v>
      </c>
      <c r="BQ41" s="82"/>
      <c r="BR41" s="103"/>
      <c r="BS41" s="70">
        <f t="shared" si="10"/>
        <v>4</v>
      </c>
      <c r="BT41" s="73">
        <f t="shared" si="11"/>
        <v>5</v>
      </c>
      <c r="BU41" s="74">
        <f t="shared" si="12"/>
        <v>3</v>
      </c>
      <c r="BV41" s="69">
        <f t="shared" si="3"/>
        <v>12</v>
      </c>
    </row>
    <row r="42" spans="1:74" x14ac:dyDescent="0.4">
      <c r="A42" s="109" t="s">
        <v>8</v>
      </c>
      <c r="B42" s="443" t="s">
        <v>233</v>
      </c>
      <c r="C42" s="87"/>
      <c r="D42" s="8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4">
        <v>1</v>
      </c>
      <c r="V42" s="82"/>
      <c r="W42" s="82"/>
      <c r="X42" s="82"/>
      <c r="Y42" s="82"/>
      <c r="Z42" s="82"/>
      <c r="AA42" s="82">
        <v>1</v>
      </c>
      <c r="AB42" s="82"/>
      <c r="AC42" s="82"/>
      <c r="AD42" s="82"/>
      <c r="AE42" s="82"/>
      <c r="AF42" s="85"/>
      <c r="AG42" s="85"/>
      <c r="AH42" s="85"/>
      <c r="AI42" s="85"/>
      <c r="AJ42" s="85">
        <v>1</v>
      </c>
      <c r="AK42" s="85">
        <v>1</v>
      </c>
      <c r="AL42" s="84">
        <v>1</v>
      </c>
      <c r="AM42" s="85">
        <v>1</v>
      </c>
      <c r="AN42" s="85"/>
      <c r="AO42" s="85"/>
      <c r="AP42" s="85">
        <v>1</v>
      </c>
      <c r="AQ42" s="85"/>
      <c r="AR42" s="85"/>
      <c r="AS42" s="85"/>
      <c r="AT42" s="85"/>
      <c r="AU42" s="85"/>
      <c r="AV42" s="84">
        <v>1</v>
      </c>
      <c r="AW42" s="84">
        <v>1</v>
      </c>
      <c r="AX42" s="85"/>
      <c r="AY42" s="84">
        <v>1</v>
      </c>
      <c r="AZ42" s="84"/>
      <c r="BA42" s="84">
        <v>1</v>
      </c>
      <c r="BB42" s="84">
        <v>1</v>
      </c>
      <c r="BC42" s="85">
        <v>1</v>
      </c>
      <c r="BD42" s="85"/>
      <c r="BE42" s="85"/>
      <c r="BF42" s="84">
        <v>1</v>
      </c>
      <c r="BG42" s="82"/>
      <c r="BH42" s="82"/>
      <c r="BI42" s="82"/>
      <c r="BJ42" s="82"/>
      <c r="BK42" s="82">
        <v>1</v>
      </c>
      <c r="BL42" s="82"/>
      <c r="BM42" s="82"/>
      <c r="BN42" s="82"/>
      <c r="BO42" s="82"/>
      <c r="BP42" s="82">
        <v>1</v>
      </c>
      <c r="BQ42" s="82"/>
      <c r="BR42" s="103"/>
      <c r="BS42" s="70">
        <f t="shared" si="10"/>
        <v>2</v>
      </c>
      <c r="BT42" s="73">
        <f t="shared" si="11"/>
        <v>12</v>
      </c>
      <c r="BU42" s="74">
        <f t="shared" si="12"/>
        <v>2</v>
      </c>
      <c r="BV42" s="69">
        <f t="shared" si="3"/>
        <v>16</v>
      </c>
    </row>
    <row r="43" spans="1:74" x14ac:dyDescent="0.4">
      <c r="A43" s="109" t="s">
        <v>7</v>
      </c>
      <c r="B43" s="443" t="s">
        <v>66</v>
      </c>
      <c r="C43" s="87"/>
      <c r="D43" s="8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4"/>
      <c r="V43" s="84">
        <v>1</v>
      </c>
      <c r="W43" s="82"/>
      <c r="X43" s="82"/>
      <c r="Y43" s="82"/>
      <c r="Z43" s="82"/>
      <c r="AA43" s="82"/>
      <c r="AB43" s="82"/>
      <c r="AC43" s="82"/>
      <c r="AD43" s="82"/>
      <c r="AE43" s="82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4">
        <v>1</v>
      </c>
      <c r="AW43" s="85"/>
      <c r="AX43" s="85"/>
      <c r="AY43" s="84">
        <v>1</v>
      </c>
      <c r="AZ43" s="84"/>
      <c r="BA43" s="85"/>
      <c r="BB43" s="85"/>
      <c r="BC43" s="85"/>
      <c r="BD43" s="85"/>
      <c r="BE43" s="85"/>
      <c r="BF43" s="85"/>
      <c r="BG43" s="82"/>
      <c r="BH43" s="82"/>
      <c r="BI43" s="82"/>
      <c r="BJ43" s="82"/>
      <c r="BK43" s="82">
        <v>1</v>
      </c>
      <c r="BL43" s="82"/>
      <c r="BM43" s="82">
        <v>1</v>
      </c>
      <c r="BN43" s="84"/>
      <c r="BO43" s="82"/>
      <c r="BP43" s="82">
        <v>1</v>
      </c>
      <c r="BQ43" s="82"/>
      <c r="BR43" s="103"/>
      <c r="BS43" s="70">
        <f t="shared" si="10"/>
        <v>1</v>
      </c>
      <c r="BT43" s="73">
        <f t="shared" si="11"/>
        <v>2</v>
      </c>
      <c r="BU43" s="74">
        <f t="shared" si="12"/>
        <v>3</v>
      </c>
      <c r="BV43" s="69">
        <f t="shared" si="3"/>
        <v>6</v>
      </c>
    </row>
    <row r="44" spans="1:74" x14ac:dyDescent="0.4">
      <c r="A44" s="109" t="s">
        <v>6</v>
      </c>
      <c r="B44" s="152" t="s">
        <v>283</v>
      </c>
      <c r="C44" s="87">
        <v>1</v>
      </c>
      <c r="D44" s="122">
        <v>1</v>
      </c>
      <c r="E44" s="82">
        <v>1</v>
      </c>
      <c r="F44" s="82"/>
      <c r="G44" s="82">
        <v>1</v>
      </c>
      <c r="H44" s="84"/>
      <c r="I44" s="84"/>
      <c r="J44" s="82">
        <v>1</v>
      </c>
      <c r="K44" s="82"/>
      <c r="L44" s="82">
        <v>1</v>
      </c>
      <c r="M44" s="82">
        <v>1</v>
      </c>
      <c r="N44" s="82"/>
      <c r="O44" s="82"/>
      <c r="P44" s="82">
        <v>1</v>
      </c>
      <c r="Q44" s="82"/>
      <c r="R44" s="82"/>
      <c r="S44" s="82"/>
      <c r="T44" s="82"/>
      <c r="U44" s="82"/>
      <c r="V44" s="84"/>
      <c r="W44" s="82">
        <v>1</v>
      </c>
      <c r="X44" s="82"/>
      <c r="Y44" s="82"/>
      <c r="Z44" s="82"/>
      <c r="AA44" s="82"/>
      <c r="AB44" s="82"/>
      <c r="AC44" s="82">
        <v>1</v>
      </c>
      <c r="AD44" s="82">
        <v>1</v>
      </c>
      <c r="AE44" s="82">
        <v>1</v>
      </c>
      <c r="AF44" s="85"/>
      <c r="AG44" s="85"/>
      <c r="AH44" s="84"/>
      <c r="AI44" s="84"/>
      <c r="AJ44" s="85"/>
      <c r="AK44" s="85">
        <v>1</v>
      </c>
      <c r="AL44" s="85"/>
      <c r="AM44" s="85"/>
      <c r="AN44" s="85"/>
      <c r="AO44" s="85"/>
      <c r="AP44" s="85"/>
      <c r="AQ44" s="85">
        <v>1</v>
      </c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4"/>
      <c r="BG44" s="82"/>
      <c r="BH44" s="82"/>
      <c r="BI44" s="82"/>
      <c r="BJ44" s="82"/>
      <c r="BK44" s="82">
        <v>1</v>
      </c>
      <c r="BL44" s="82"/>
      <c r="BM44" s="82">
        <v>1</v>
      </c>
      <c r="BN44" s="82"/>
      <c r="BO44" s="82"/>
      <c r="BP44" s="82"/>
      <c r="BQ44" s="82"/>
      <c r="BR44" s="103"/>
      <c r="BS44" s="70">
        <f t="shared" si="10"/>
        <v>9</v>
      </c>
      <c r="BT44" s="73">
        <f t="shared" si="11"/>
        <v>5</v>
      </c>
      <c r="BU44" s="74">
        <f t="shared" si="12"/>
        <v>2</v>
      </c>
      <c r="BV44" s="69">
        <f t="shared" si="3"/>
        <v>16</v>
      </c>
    </row>
    <row r="45" spans="1:74" x14ac:dyDescent="0.4">
      <c r="A45" s="109" t="s">
        <v>5</v>
      </c>
      <c r="B45" s="152" t="s">
        <v>216</v>
      </c>
      <c r="C45" s="87"/>
      <c r="D45" s="83"/>
      <c r="E45" s="82"/>
      <c r="F45" s="82"/>
      <c r="G45" s="82"/>
      <c r="H45" s="84">
        <v>1</v>
      </c>
      <c r="I45" s="84">
        <v>1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5"/>
      <c r="AG45" s="85"/>
      <c r="AH45" s="84">
        <v>1</v>
      </c>
      <c r="AI45" s="84">
        <v>1</v>
      </c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2"/>
      <c r="BH45" s="82"/>
      <c r="BI45" s="82"/>
      <c r="BJ45" s="82"/>
      <c r="BK45" s="82">
        <v>1</v>
      </c>
      <c r="BL45" s="82"/>
      <c r="BM45" s="82">
        <v>1</v>
      </c>
      <c r="BN45" s="82"/>
      <c r="BO45" s="82"/>
      <c r="BP45" s="82"/>
      <c r="BQ45" s="82"/>
      <c r="BR45" s="103"/>
      <c r="BS45" s="70">
        <f t="shared" si="10"/>
        <v>2</v>
      </c>
      <c r="BT45" s="73">
        <f t="shared" si="11"/>
        <v>2</v>
      </c>
      <c r="BU45" s="74">
        <f t="shared" si="12"/>
        <v>2</v>
      </c>
      <c r="BV45" s="69">
        <f t="shared" si="3"/>
        <v>6</v>
      </c>
    </row>
    <row r="46" spans="1:74" x14ac:dyDescent="0.4">
      <c r="A46" s="109" t="s">
        <v>20</v>
      </c>
      <c r="B46" s="152" t="s">
        <v>211</v>
      </c>
      <c r="C46" s="87"/>
      <c r="D46" s="83"/>
      <c r="E46" s="82"/>
      <c r="F46" s="82"/>
      <c r="G46" s="82"/>
      <c r="H46" s="84"/>
      <c r="I46" s="84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4"/>
      <c r="W46" s="82"/>
      <c r="X46" s="82"/>
      <c r="Y46" s="82"/>
      <c r="Z46" s="82"/>
      <c r="AA46" s="82"/>
      <c r="AB46" s="82"/>
      <c r="AC46" s="82"/>
      <c r="AD46" s="82"/>
      <c r="AE46" s="82"/>
      <c r="AF46" s="85"/>
      <c r="AG46" s="85"/>
      <c r="AH46" s="84"/>
      <c r="AI46" s="84"/>
      <c r="AJ46" s="85"/>
      <c r="AK46" s="85"/>
      <c r="AL46" s="85"/>
      <c r="AM46" s="85">
        <v>1</v>
      </c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4"/>
      <c r="BG46" s="82"/>
      <c r="BH46" s="82"/>
      <c r="BI46" s="82"/>
      <c r="BJ46" s="82"/>
      <c r="BK46" s="82">
        <v>1</v>
      </c>
      <c r="BL46" s="82"/>
      <c r="BM46" s="82"/>
      <c r="BN46" s="82"/>
      <c r="BO46" s="82"/>
      <c r="BP46" s="82"/>
      <c r="BQ46" s="82"/>
      <c r="BR46" s="103"/>
      <c r="BS46" s="70">
        <f t="shared" si="10"/>
        <v>0</v>
      </c>
      <c r="BT46" s="73">
        <f t="shared" si="11"/>
        <v>1</v>
      </c>
      <c r="BU46" s="74">
        <f t="shared" si="12"/>
        <v>1</v>
      </c>
      <c r="BV46" s="69">
        <f t="shared" si="3"/>
        <v>2</v>
      </c>
    </row>
    <row r="47" spans="1:74" x14ac:dyDescent="0.4">
      <c r="A47" s="109" t="s">
        <v>21</v>
      </c>
      <c r="B47" s="152" t="s">
        <v>103</v>
      </c>
      <c r="C47" s="87"/>
      <c r="D47" s="83"/>
      <c r="E47" s="82"/>
      <c r="F47" s="82"/>
      <c r="G47" s="82"/>
      <c r="H47" s="82"/>
      <c r="I47" s="82"/>
      <c r="J47" s="82"/>
      <c r="K47" s="82"/>
      <c r="L47" s="82"/>
      <c r="M47" s="82">
        <v>1</v>
      </c>
      <c r="N47" s="82"/>
      <c r="O47" s="84">
        <v>1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5"/>
      <c r="AG47" s="85"/>
      <c r="AH47" s="84">
        <v>1</v>
      </c>
      <c r="AI47" s="85"/>
      <c r="AJ47" s="85"/>
      <c r="AK47" s="85"/>
      <c r="AL47" s="85"/>
      <c r="AM47" s="85">
        <v>1</v>
      </c>
      <c r="AN47" s="85"/>
      <c r="AO47" s="84">
        <v>1</v>
      </c>
      <c r="AP47" s="85"/>
      <c r="AQ47" s="85"/>
      <c r="AR47" s="85"/>
      <c r="AS47" s="85"/>
      <c r="AT47" s="85"/>
      <c r="AU47" s="85"/>
      <c r="AV47" s="84">
        <v>1</v>
      </c>
      <c r="AW47" s="85"/>
      <c r="AX47" s="85"/>
      <c r="AY47" s="85"/>
      <c r="AZ47" s="85"/>
      <c r="BA47" s="84">
        <v>1</v>
      </c>
      <c r="BB47" s="85"/>
      <c r="BC47" s="84">
        <v>1</v>
      </c>
      <c r="BD47" s="84"/>
      <c r="BE47" s="85"/>
      <c r="BF47" s="85"/>
      <c r="BG47" s="82"/>
      <c r="BH47" s="82"/>
      <c r="BI47" s="82"/>
      <c r="BJ47" s="82"/>
      <c r="BK47" s="82">
        <v>1</v>
      </c>
      <c r="BL47" s="82"/>
      <c r="BM47" s="82"/>
      <c r="BN47" s="82">
        <v>1</v>
      </c>
      <c r="BO47" s="82"/>
      <c r="BP47" s="82"/>
      <c r="BQ47" s="82">
        <v>1</v>
      </c>
      <c r="BR47" s="103">
        <v>1</v>
      </c>
      <c r="BS47" s="70">
        <f t="shared" si="10"/>
        <v>2</v>
      </c>
      <c r="BT47" s="73">
        <f t="shared" si="11"/>
        <v>6</v>
      </c>
      <c r="BU47" s="74">
        <f t="shared" si="12"/>
        <v>4</v>
      </c>
      <c r="BV47" s="69">
        <f t="shared" si="3"/>
        <v>12</v>
      </c>
    </row>
    <row r="48" spans="1:74" x14ac:dyDescent="0.4">
      <c r="A48" s="109" t="s">
        <v>22</v>
      </c>
      <c r="B48" s="448" t="s">
        <v>88</v>
      </c>
      <c r="C48" s="87"/>
      <c r="D48" s="83"/>
      <c r="E48" s="82"/>
      <c r="F48" s="82"/>
      <c r="G48" s="82"/>
      <c r="H48" s="84"/>
      <c r="I48" s="82"/>
      <c r="J48" s="84"/>
      <c r="K48" s="82"/>
      <c r="L48" s="84">
        <v>1</v>
      </c>
      <c r="M48" s="82"/>
      <c r="N48" s="82"/>
      <c r="O48" s="82"/>
      <c r="P48" s="82"/>
      <c r="Q48" s="82"/>
      <c r="R48" s="82"/>
      <c r="S48" s="82"/>
      <c r="T48" s="82"/>
      <c r="U48" s="82"/>
      <c r="V48" s="84"/>
      <c r="W48" s="82"/>
      <c r="X48" s="82"/>
      <c r="Y48" s="82"/>
      <c r="Z48" s="82"/>
      <c r="AA48" s="82"/>
      <c r="AB48" s="82"/>
      <c r="AC48" s="82"/>
      <c r="AD48" s="82"/>
      <c r="AE48" s="82"/>
      <c r="AF48" s="84"/>
      <c r="AG48" s="85"/>
      <c r="AH48" s="85"/>
      <c r="AI48" s="85"/>
      <c r="AJ48" s="85"/>
      <c r="AK48" s="84"/>
      <c r="AL48" s="85"/>
      <c r="AM48" s="85"/>
      <c r="AN48" s="85"/>
      <c r="AO48" s="85"/>
      <c r="AP48" s="84"/>
      <c r="AQ48" s="85"/>
      <c r="AR48" s="85"/>
      <c r="AS48" s="85"/>
      <c r="AT48" s="85"/>
      <c r="AU48" s="85"/>
      <c r="AV48" s="84"/>
      <c r="AW48" s="85"/>
      <c r="AX48" s="85"/>
      <c r="AY48" s="85"/>
      <c r="AZ48" s="85">
        <v>1</v>
      </c>
      <c r="BA48" s="84"/>
      <c r="BB48" s="85"/>
      <c r="BC48" s="85"/>
      <c r="BD48" s="85"/>
      <c r="BE48" s="85"/>
      <c r="BF48" s="85"/>
      <c r="BG48" s="82"/>
      <c r="BH48" s="82"/>
      <c r="BI48" s="82"/>
      <c r="BJ48" s="82"/>
      <c r="BK48" s="82">
        <v>1</v>
      </c>
      <c r="BL48" s="82"/>
      <c r="BM48" s="82"/>
      <c r="BN48" s="82"/>
      <c r="BO48" s="82"/>
      <c r="BP48" s="82"/>
      <c r="BQ48" s="82"/>
      <c r="BR48" s="103"/>
      <c r="BS48" s="70">
        <f>SUM(C48:AB48)</f>
        <v>1</v>
      </c>
      <c r="BT48" s="73">
        <f>SUM(AC48:BJ48)</f>
        <v>1</v>
      </c>
      <c r="BU48" s="74">
        <f>SUM(BK48:BR48)</f>
        <v>1</v>
      </c>
      <c r="BV48" s="69">
        <f>SUM(BS48:BU48)</f>
        <v>3</v>
      </c>
    </row>
    <row r="49" spans="1:74" x14ac:dyDescent="0.4">
      <c r="A49" s="109" t="s">
        <v>23</v>
      </c>
      <c r="B49" s="152" t="s">
        <v>217</v>
      </c>
      <c r="C49" s="87"/>
      <c r="D49" s="83"/>
      <c r="E49" s="82"/>
      <c r="F49" s="82"/>
      <c r="G49" s="82"/>
      <c r="H49" s="82"/>
      <c r="I49" s="82"/>
      <c r="J49" s="82"/>
      <c r="K49" s="84">
        <v>1</v>
      </c>
      <c r="L49" s="82"/>
      <c r="M49" s="84"/>
      <c r="N49" s="84">
        <v>1</v>
      </c>
      <c r="O49" s="82"/>
      <c r="P49" s="82"/>
      <c r="Q49" s="82"/>
      <c r="R49" s="82"/>
      <c r="S49" s="82"/>
      <c r="T49" s="82"/>
      <c r="U49" s="82"/>
      <c r="V49" s="84">
        <v>1</v>
      </c>
      <c r="W49" s="82"/>
      <c r="X49" s="82"/>
      <c r="Y49" s="82"/>
      <c r="Z49" s="82"/>
      <c r="AA49" s="82">
        <v>1</v>
      </c>
      <c r="AB49" s="82"/>
      <c r="AC49" s="82"/>
      <c r="AD49" s="82"/>
      <c r="AE49" s="82"/>
      <c r="AF49" s="85"/>
      <c r="AG49" s="85"/>
      <c r="AH49" s="85"/>
      <c r="AI49" s="85"/>
      <c r="AJ49" s="85"/>
      <c r="AK49" s="85"/>
      <c r="AL49" s="84">
        <v>1</v>
      </c>
      <c r="AM49" s="85">
        <v>1</v>
      </c>
      <c r="AN49" s="85"/>
      <c r="AO49" s="85"/>
      <c r="AP49" s="84"/>
      <c r="AQ49" s="85"/>
      <c r="AR49" s="85"/>
      <c r="AS49" s="85"/>
      <c r="AT49" s="85"/>
      <c r="AU49" s="85"/>
      <c r="AV49" s="84">
        <v>1</v>
      </c>
      <c r="AW49" s="85"/>
      <c r="AX49" s="85"/>
      <c r="AY49" s="84">
        <v>1</v>
      </c>
      <c r="AZ49" s="84"/>
      <c r="BA49" s="85"/>
      <c r="BB49" s="85"/>
      <c r="BC49" s="85"/>
      <c r="BD49" s="85"/>
      <c r="BE49" s="85"/>
      <c r="BF49" s="84">
        <v>1</v>
      </c>
      <c r="BG49" s="82"/>
      <c r="BH49" s="82"/>
      <c r="BI49" s="82"/>
      <c r="BJ49" s="82"/>
      <c r="BK49" s="82">
        <v>1</v>
      </c>
      <c r="BL49" s="82"/>
      <c r="BM49" s="82">
        <v>1</v>
      </c>
      <c r="BN49" s="84"/>
      <c r="BO49" s="82"/>
      <c r="BP49" s="82">
        <v>1</v>
      </c>
      <c r="BQ49" s="82"/>
      <c r="BR49" s="103"/>
      <c r="BS49" s="70">
        <f t="shared" si="10"/>
        <v>4</v>
      </c>
      <c r="BT49" s="73">
        <f t="shared" si="11"/>
        <v>5</v>
      </c>
      <c r="BU49" s="74">
        <f t="shared" si="12"/>
        <v>3</v>
      </c>
      <c r="BV49" s="69">
        <f t="shared" si="3"/>
        <v>12</v>
      </c>
    </row>
    <row r="50" spans="1:74" x14ac:dyDescent="0.4">
      <c r="A50" s="109" t="s">
        <v>24</v>
      </c>
      <c r="B50" s="152" t="s">
        <v>248</v>
      </c>
      <c r="C50" s="87"/>
      <c r="D50" s="8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4">
        <v>1</v>
      </c>
      <c r="X50" s="82"/>
      <c r="Y50" s="82"/>
      <c r="Z50" s="82"/>
      <c r="AA50" s="82"/>
      <c r="AB50" s="82"/>
      <c r="AC50" s="82"/>
      <c r="AD50" s="82"/>
      <c r="AE50" s="82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4">
        <v>1</v>
      </c>
      <c r="AY50" s="84">
        <v>1</v>
      </c>
      <c r="AZ50" s="84"/>
      <c r="BA50" s="85"/>
      <c r="BB50" s="85"/>
      <c r="BC50" s="85"/>
      <c r="BD50" s="85"/>
      <c r="BE50" s="85"/>
      <c r="BF50" s="85"/>
      <c r="BG50" s="82"/>
      <c r="BH50" s="82"/>
      <c r="BI50" s="82"/>
      <c r="BJ50" s="82"/>
      <c r="BK50" s="82">
        <v>1</v>
      </c>
      <c r="BL50" s="82"/>
      <c r="BM50" s="82"/>
      <c r="BN50" s="82"/>
      <c r="BO50" s="82"/>
      <c r="BP50" s="82"/>
      <c r="BQ50" s="82"/>
      <c r="BR50" s="103"/>
      <c r="BS50" s="70">
        <f t="shared" si="10"/>
        <v>1</v>
      </c>
      <c r="BT50" s="73">
        <f t="shared" si="11"/>
        <v>2</v>
      </c>
      <c r="BU50" s="74">
        <f t="shared" si="12"/>
        <v>1</v>
      </c>
      <c r="BV50" s="69">
        <f t="shared" si="3"/>
        <v>4</v>
      </c>
    </row>
    <row r="51" spans="1:74" x14ac:dyDescent="0.4">
      <c r="A51" s="109" t="s">
        <v>25</v>
      </c>
      <c r="B51" s="152" t="s">
        <v>68</v>
      </c>
      <c r="C51" s="87"/>
      <c r="D51" s="8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4">
        <v>1</v>
      </c>
      <c r="V51" s="82"/>
      <c r="W51" s="82"/>
      <c r="X51" s="82"/>
      <c r="Y51" s="82">
        <v>1</v>
      </c>
      <c r="Z51" s="82"/>
      <c r="AA51" s="82">
        <v>1</v>
      </c>
      <c r="AB51" s="82"/>
      <c r="AC51" s="82"/>
      <c r="AD51" s="82"/>
      <c r="AE51" s="82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4">
        <v>1</v>
      </c>
      <c r="AX51" s="85"/>
      <c r="AY51" s="84">
        <v>1</v>
      </c>
      <c r="AZ51" s="84"/>
      <c r="BA51" s="84">
        <v>1</v>
      </c>
      <c r="BB51" s="85"/>
      <c r="BC51" s="85"/>
      <c r="BD51" s="85"/>
      <c r="BE51" s="85"/>
      <c r="BF51" s="84">
        <v>1</v>
      </c>
      <c r="BG51" s="82"/>
      <c r="BH51" s="82"/>
      <c r="BI51" s="82"/>
      <c r="BJ51" s="82"/>
      <c r="BK51" s="82">
        <v>1</v>
      </c>
      <c r="BL51" s="82"/>
      <c r="BM51" s="82">
        <v>1</v>
      </c>
      <c r="BN51" s="84"/>
      <c r="BO51" s="82"/>
      <c r="BP51" s="82">
        <v>1</v>
      </c>
      <c r="BQ51" s="82"/>
      <c r="BR51" s="103"/>
      <c r="BS51" s="70">
        <f t="shared" si="10"/>
        <v>3</v>
      </c>
      <c r="BT51" s="73">
        <f t="shared" si="11"/>
        <v>4</v>
      </c>
      <c r="BU51" s="74">
        <f t="shared" si="12"/>
        <v>3</v>
      </c>
      <c r="BV51" s="69">
        <f t="shared" si="3"/>
        <v>10</v>
      </c>
    </row>
    <row r="52" spans="1:74" x14ac:dyDescent="0.4">
      <c r="A52" s="109" t="s">
        <v>226</v>
      </c>
      <c r="B52" s="154" t="s">
        <v>284</v>
      </c>
      <c r="C52" s="87"/>
      <c r="D52" s="8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>
        <v>1</v>
      </c>
      <c r="AC52" s="82"/>
      <c r="AD52" s="82"/>
      <c r="AE52" s="82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2"/>
      <c r="BH52" s="82">
        <v>1</v>
      </c>
      <c r="BI52" s="86"/>
      <c r="BJ52" s="86"/>
      <c r="BK52" s="82"/>
      <c r="BL52" s="82"/>
      <c r="BM52" s="82"/>
      <c r="BN52" s="82"/>
      <c r="BO52" s="82"/>
      <c r="BP52" s="82"/>
      <c r="BQ52" s="82"/>
      <c r="BR52" s="103"/>
      <c r="BS52" s="70">
        <f>SUM(C52:AB52)</f>
        <v>1</v>
      </c>
      <c r="BT52" s="71">
        <f>SUM(AC52:BJ52)</f>
        <v>1</v>
      </c>
      <c r="BU52" s="72">
        <f>SUM(BK52:BR52)</f>
        <v>0</v>
      </c>
      <c r="BV52" s="69">
        <f>SUM(BS52:BU52)</f>
        <v>2</v>
      </c>
    </row>
    <row r="53" spans="1:74" x14ac:dyDescent="0.4">
      <c r="A53" s="100" t="s">
        <v>26</v>
      </c>
      <c r="B53" s="123" t="s">
        <v>292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105"/>
      <c r="BS53" s="67"/>
      <c r="BT53" s="66"/>
      <c r="BU53" s="66"/>
      <c r="BV53" s="64"/>
    </row>
    <row r="54" spans="1:74" ht="19.8" x14ac:dyDescent="0.4">
      <c r="A54" s="132" t="s">
        <v>59</v>
      </c>
      <c r="B54" s="153" t="s">
        <v>293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105"/>
      <c r="BS54" s="63"/>
      <c r="BT54" s="62"/>
      <c r="BU54" s="62"/>
      <c r="BV54" s="64"/>
    </row>
    <row r="55" spans="1:74" x14ac:dyDescent="0.4">
      <c r="A55" s="102" t="s">
        <v>10</v>
      </c>
      <c r="B55" s="110" t="s">
        <v>189</v>
      </c>
      <c r="C55" s="82"/>
      <c r="D55" s="82"/>
      <c r="E55" s="84"/>
      <c r="F55" s="82"/>
      <c r="G55" s="82">
        <v>1</v>
      </c>
      <c r="H55" s="82"/>
      <c r="I55" s="82">
        <v>1</v>
      </c>
      <c r="J55" s="82"/>
      <c r="K55" s="82">
        <v>1</v>
      </c>
      <c r="L55" s="82"/>
      <c r="M55" s="82"/>
      <c r="N55" s="82">
        <v>1</v>
      </c>
      <c r="O55" s="82"/>
      <c r="P55" s="82"/>
      <c r="Q55" s="84"/>
      <c r="R55" s="82"/>
      <c r="S55" s="84"/>
      <c r="T55" s="82"/>
      <c r="U55" s="82"/>
      <c r="V55" s="82"/>
      <c r="W55" s="82"/>
      <c r="X55" s="82"/>
      <c r="Y55" s="82"/>
      <c r="Z55" s="82"/>
      <c r="AA55" s="82"/>
      <c r="AB55" s="82">
        <v>1</v>
      </c>
      <c r="AC55" s="82">
        <v>1</v>
      </c>
      <c r="AD55" s="82">
        <v>1</v>
      </c>
      <c r="AE55" s="84">
        <v>1</v>
      </c>
      <c r="AF55" s="85"/>
      <c r="AG55" s="85">
        <v>1</v>
      </c>
      <c r="AH55" s="82"/>
      <c r="AI55" s="85">
        <v>1</v>
      </c>
      <c r="AJ55" s="82">
        <v>1</v>
      </c>
      <c r="AK55" s="85">
        <v>1</v>
      </c>
      <c r="AL55" s="82">
        <v>1</v>
      </c>
      <c r="AM55" s="85"/>
      <c r="AN55" s="85"/>
      <c r="AO55" s="85"/>
      <c r="AP55" s="85"/>
      <c r="AQ55" s="85"/>
      <c r="AR55" s="85"/>
      <c r="AS55" s="85"/>
      <c r="AT55" s="84"/>
      <c r="AU55" s="85"/>
      <c r="AV55" s="85">
        <v>1</v>
      </c>
      <c r="AW55" s="85"/>
      <c r="AX55" s="82"/>
      <c r="AY55" s="85"/>
      <c r="AZ55" s="85"/>
      <c r="BA55" s="82"/>
      <c r="BB55" s="85"/>
      <c r="BC55" s="85"/>
      <c r="BD55" s="85"/>
      <c r="BE55" s="85"/>
      <c r="BF55" s="85"/>
      <c r="BG55" s="82"/>
      <c r="BH55" s="82"/>
      <c r="BI55" s="82"/>
      <c r="BJ55" s="82"/>
      <c r="BK55" s="82">
        <v>1</v>
      </c>
      <c r="BL55" s="82"/>
      <c r="BM55" s="82">
        <v>1</v>
      </c>
      <c r="BN55" s="82"/>
      <c r="BO55" s="82"/>
      <c r="BP55" s="82"/>
      <c r="BQ55" s="82"/>
      <c r="BR55" s="103"/>
      <c r="BS55" s="70">
        <f t="shared" ref="BS55:BS61" si="13">SUM(C55:AB55)</f>
        <v>5</v>
      </c>
      <c r="BT55" s="71">
        <f t="shared" ref="BT55:BT61" si="14">SUM(AC55:BJ55)</f>
        <v>9</v>
      </c>
      <c r="BU55" s="72">
        <f t="shared" ref="BU55:BU61" si="15">SUM(BK55:BR55)</f>
        <v>2</v>
      </c>
      <c r="BV55" s="69">
        <f t="shared" si="3"/>
        <v>16</v>
      </c>
    </row>
    <row r="56" spans="1:74" x14ac:dyDescent="0.4">
      <c r="A56" s="102" t="s">
        <v>9</v>
      </c>
      <c r="B56" s="125" t="s">
        <v>209</v>
      </c>
      <c r="C56" s="82"/>
      <c r="D56" s="83"/>
      <c r="E56" s="82"/>
      <c r="F56" s="82"/>
      <c r="G56" s="82"/>
      <c r="H56" s="82"/>
      <c r="I56" s="82"/>
      <c r="J56" s="82"/>
      <c r="K56" s="84">
        <v>1</v>
      </c>
      <c r="L56" s="82"/>
      <c r="M56" s="84"/>
      <c r="N56" s="84">
        <v>1</v>
      </c>
      <c r="O56" s="82"/>
      <c r="P56" s="82"/>
      <c r="Q56" s="82"/>
      <c r="R56" s="82"/>
      <c r="S56" s="82"/>
      <c r="T56" s="82"/>
      <c r="U56" s="82"/>
      <c r="V56" s="84">
        <v>1</v>
      </c>
      <c r="W56" s="82"/>
      <c r="X56" s="82"/>
      <c r="Y56" s="82"/>
      <c r="Z56" s="82"/>
      <c r="AA56" s="82">
        <v>1</v>
      </c>
      <c r="AB56" s="82"/>
      <c r="AC56" s="82"/>
      <c r="AD56" s="82"/>
      <c r="AE56" s="82"/>
      <c r="AF56" s="85"/>
      <c r="AG56" s="85"/>
      <c r="AH56" s="85"/>
      <c r="AI56" s="85"/>
      <c r="AJ56" s="85"/>
      <c r="AK56" s="85"/>
      <c r="AL56" s="84">
        <v>1</v>
      </c>
      <c r="AM56" s="85">
        <v>1</v>
      </c>
      <c r="AN56" s="85"/>
      <c r="AO56" s="85"/>
      <c r="AP56" s="84"/>
      <c r="AQ56" s="85"/>
      <c r="AR56" s="85"/>
      <c r="AS56" s="85"/>
      <c r="AT56" s="85"/>
      <c r="AU56" s="85"/>
      <c r="AV56" s="84">
        <v>1</v>
      </c>
      <c r="AW56" s="85"/>
      <c r="AX56" s="85"/>
      <c r="AY56" s="84">
        <v>1</v>
      </c>
      <c r="AZ56" s="84"/>
      <c r="BA56" s="85"/>
      <c r="BB56" s="85"/>
      <c r="BC56" s="85"/>
      <c r="BD56" s="85"/>
      <c r="BE56" s="85"/>
      <c r="BF56" s="84">
        <v>1</v>
      </c>
      <c r="BG56" s="82"/>
      <c r="BH56" s="82"/>
      <c r="BI56" s="82"/>
      <c r="BJ56" s="82"/>
      <c r="BK56" s="82">
        <v>1</v>
      </c>
      <c r="BL56" s="82"/>
      <c r="BM56" s="82">
        <v>1</v>
      </c>
      <c r="BN56" s="84"/>
      <c r="BO56" s="82"/>
      <c r="BP56" s="82">
        <v>1</v>
      </c>
      <c r="BQ56" s="82"/>
      <c r="BR56" s="103"/>
      <c r="BS56" s="70">
        <f t="shared" si="13"/>
        <v>4</v>
      </c>
      <c r="BT56" s="73">
        <f t="shared" si="14"/>
        <v>5</v>
      </c>
      <c r="BU56" s="74">
        <f t="shared" si="15"/>
        <v>3</v>
      </c>
      <c r="BV56" s="69">
        <f t="shared" si="3"/>
        <v>12</v>
      </c>
    </row>
    <row r="57" spans="1:74" x14ac:dyDescent="0.4">
      <c r="A57" s="109" t="s">
        <v>8</v>
      </c>
      <c r="B57" s="110" t="s">
        <v>70</v>
      </c>
      <c r="C57" s="82"/>
      <c r="D57" s="82"/>
      <c r="E57" s="84"/>
      <c r="F57" s="82"/>
      <c r="G57" s="82">
        <v>1</v>
      </c>
      <c r="H57" s="82"/>
      <c r="I57" s="82"/>
      <c r="J57" s="82"/>
      <c r="K57" s="82">
        <v>1</v>
      </c>
      <c r="L57" s="82"/>
      <c r="M57" s="82"/>
      <c r="N57" s="82"/>
      <c r="O57" s="82"/>
      <c r="P57" s="82"/>
      <c r="Q57" s="84"/>
      <c r="R57" s="82"/>
      <c r="S57" s="82"/>
      <c r="T57" s="82"/>
      <c r="U57" s="82"/>
      <c r="V57" s="82"/>
      <c r="W57" s="82">
        <v>1</v>
      </c>
      <c r="X57" s="82"/>
      <c r="Y57" s="82"/>
      <c r="Z57" s="82"/>
      <c r="AA57" s="82"/>
      <c r="AB57" s="82">
        <v>1</v>
      </c>
      <c r="AC57" s="82"/>
      <c r="AD57" s="82"/>
      <c r="AE57" s="84"/>
      <c r="AF57" s="85"/>
      <c r="AG57" s="85"/>
      <c r="AH57" s="82"/>
      <c r="AI57" s="85"/>
      <c r="AJ57" s="82">
        <v>1</v>
      </c>
      <c r="AK57" s="85">
        <v>1</v>
      </c>
      <c r="AL57" s="82">
        <v>1</v>
      </c>
      <c r="AM57" s="85"/>
      <c r="AN57" s="85"/>
      <c r="AO57" s="85"/>
      <c r="AP57" s="85">
        <v>1</v>
      </c>
      <c r="AQ57" s="85"/>
      <c r="AR57" s="85"/>
      <c r="AS57" s="85"/>
      <c r="AT57" s="84"/>
      <c r="AU57" s="85"/>
      <c r="AV57" s="85"/>
      <c r="AW57" s="85"/>
      <c r="AX57" s="82">
        <v>1</v>
      </c>
      <c r="AY57" s="85"/>
      <c r="AZ57" s="85"/>
      <c r="BA57" s="82">
        <v>1</v>
      </c>
      <c r="BB57" s="85"/>
      <c r="BC57" s="85">
        <v>1</v>
      </c>
      <c r="BD57" s="85"/>
      <c r="BE57" s="85"/>
      <c r="BF57" s="85"/>
      <c r="BG57" s="82"/>
      <c r="BH57" s="82"/>
      <c r="BI57" s="82"/>
      <c r="BJ57" s="82"/>
      <c r="BK57" s="82">
        <v>1</v>
      </c>
      <c r="BL57" s="82"/>
      <c r="BM57" s="82">
        <v>1</v>
      </c>
      <c r="BN57" s="82"/>
      <c r="BO57" s="82"/>
      <c r="BP57" s="82"/>
      <c r="BQ57" s="82"/>
      <c r="BR57" s="103"/>
      <c r="BS57" s="70">
        <f t="shared" si="13"/>
        <v>4</v>
      </c>
      <c r="BT57" s="71">
        <f t="shared" si="14"/>
        <v>7</v>
      </c>
      <c r="BU57" s="72">
        <f t="shared" si="15"/>
        <v>2</v>
      </c>
      <c r="BV57" s="69">
        <f t="shared" si="3"/>
        <v>13</v>
      </c>
    </row>
    <row r="58" spans="1:74" x14ac:dyDescent="0.4">
      <c r="A58" s="109" t="s">
        <v>7</v>
      </c>
      <c r="B58" s="442" t="s">
        <v>265</v>
      </c>
      <c r="C58" s="87"/>
      <c r="D58" s="83"/>
      <c r="E58" s="82"/>
      <c r="F58" s="82"/>
      <c r="G58" s="82"/>
      <c r="H58" s="82">
        <v>1</v>
      </c>
      <c r="I58" s="82">
        <v>1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4"/>
      <c r="V58" s="82">
        <v>1</v>
      </c>
      <c r="W58" s="82">
        <v>1</v>
      </c>
      <c r="X58" s="122"/>
      <c r="Y58" s="84">
        <v>1</v>
      </c>
      <c r="Z58" s="84"/>
      <c r="AA58" s="84"/>
      <c r="AB58" s="84"/>
      <c r="AC58" s="82"/>
      <c r="AD58" s="82"/>
      <c r="AE58" s="82"/>
      <c r="AF58" s="85"/>
      <c r="AG58" s="85"/>
      <c r="AH58" s="85"/>
      <c r="AI58" s="85"/>
      <c r="AJ58" s="85">
        <v>1</v>
      </c>
      <c r="AK58" s="85">
        <v>1</v>
      </c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>
        <v>1</v>
      </c>
      <c r="AW58" s="85">
        <v>1</v>
      </c>
      <c r="AX58" s="85"/>
      <c r="AY58" s="85"/>
      <c r="AZ58" s="85"/>
      <c r="BA58" s="85"/>
      <c r="BB58" s="84"/>
      <c r="BC58" s="84"/>
      <c r="BD58" s="84"/>
      <c r="BE58" s="85">
        <v>1</v>
      </c>
      <c r="BF58" s="85"/>
      <c r="BG58" s="82"/>
      <c r="BH58" s="82"/>
      <c r="BI58" s="82"/>
      <c r="BJ58" s="82"/>
      <c r="BK58" s="82">
        <v>1</v>
      </c>
      <c r="BL58" s="82"/>
      <c r="BM58" s="82"/>
      <c r="BN58" s="82">
        <v>1</v>
      </c>
      <c r="BO58" s="82"/>
      <c r="BP58" s="82"/>
      <c r="BQ58" s="82"/>
      <c r="BR58" s="103"/>
      <c r="BS58" s="70">
        <f t="shared" si="13"/>
        <v>5</v>
      </c>
      <c r="BT58" s="71">
        <f t="shared" si="14"/>
        <v>5</v>
      </c>
      <c r="BU58" s="72">
        <f t="shared" si="15"/>
        <v>2</v>
      </c>
      <c r="BV58" s="69">
        <f t="shared" si="3"/>
        <v>12</v>
      </c>
    </row>
    <row r="59" spans="1:74" x14ac:dyDescent="0.4">
      <c r="A59" s="109" t="s">
        <v>6</v>
      </c>
      <c r="B59" s="110" t="s">
        <v>72</v>
      </c>
      <c r="C59" s="82">
        <v>1</v>
      </c>
      <c r="D59" s="82"/>
      <c r="E59" s="84"/>
      <c r="F59" s="82"/>
      <c r="G59" s="82"/>
      <c r="H59" s="82">
        <v>1</v>
      </c>
      <c r="I59" s="82"/>
      <c r="J59" s="82">
        <v>1</v>
      </c>
      <c r="K59" s="82"/>
      <c r="L59" s="82"/>
      <c r="M59" s="82"/>
      <c r="N59" s="82"/>
      <c r="O59" s="82"/>
      <c r="P59" s="82"/>
      <c r="Q59" s="84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>
        <v>1</v>
      </c>
      <c r="AC59" s="82">
        <v>1</v>
      </c>
      <c r="AD59" s="82"/>
      <c r="AE59" s="84"/>
      <c r="AF59" s="85"/>
      <c r="AG59" s="85"/>
      <c r="AH59" s="82"/>
      <c r="AI59" s="84"/>
      <c r="AJ59" s="82"/>
      <c r="AK59" s="85"/>
      <c r="AL59" s="82"/>
      <c r="AM59" s="85"/>
      <c r="AN59" s="85"/>
      <c r="AO59" s="85"/>
      <c r="AP59" s="85">
        <v>1</v>
      </c>
      <c r="AQ59" s="85"/>
      <c r="AR59" s="84"/>
      <c r="AS59" s="84"/>
      <c r="AT59" s="85"/>
      <c r="AU59" s="85"/>
      <c r="AV59" s="85"/>
      <c r="AW59" s="85"/>
      <c r="AX59" s="82"/>
      <c r="AY59" s="85"/>
      <c r="AZ59" s="85"/>
      <c r="BA59" s="82"/>
      <c r="BB59" s="85"/>
      <c r="BC59" s="85"/>
      <c r="BD59" s="85"/>
      <c r="BE59" s="85"/>
      <c r="BF59" s="85"/>
      <c r="BG59" s="82"/>
      <c r="BH59" s="82"/>
      <c r="BI59" s="82"/>
      <c r="BJ59" s="82"/>
      <c r="BK59" s="82">
        <v>1</v>
      </c>
      <c r="BL59" s="82"/>
      <c r="BM59" s="82">
        <v>1</v>
      </c>
      <c r="BN59" s="82"/>
      <c r="BO59" s="82"/>
      <c r="BP59" s="82"/>
      <c r="BQ59" s="82"/>
      <c r="BR59" s="103"/>
      <c r="BS59" s="70">
        <f t="shared" si="13"/>
        <v>4</v>
      </c>
      <c r="BT59" s="71">
        <f t="shared" si="14"/>
        <v>2</v>
      </c>
      <c r="BU59" s="72">
        <f t="shared" si="15"/>
        <v>2</v>
      </c>
      <c r="BV59" s="69">
        <f t="shared" si="3"/>
        <v>8</v>
      </c>
    </row>
    <row r="60" spans="1:74" x14ac:dyDescent="0.4">
      <c r="A60" s="109" t="s">
        <v>5</v>
      </c>
      <c r="B60" s="110" t="s">
        <v>219</v>
      </c>
      <c r="C60" s="82"/>
      <c r="D60" s="83"/>
      <c r="E60" s="82"/>
      <c r="F60" s="82"/>
      <c r="G60" s="82"/>
      <c r="H60" s="84"/>
      <c r="I60" s="82"/>
      <c r="J60" s="84"/>
      <c r="K60" s="82"/>
      <c r="L60" s="84">
        <v>1</v>
      </c>
      <c r="M60" s="82"/>
      <c r="N60" s="82"/>
      <c r="O60" s="82"/>
      <c r="P60" s="82"/>
      <c r="Q60" s="82"/>
      <c r="R60" s="82"/>
      <c r="S60" s="82"/>
      <c r="T60" s="82"/>
      <c r="U60" s="82"/>
      <c r="V60" s="84"/>
      <c r="W60" s="82"/>
      <c r="X60" s="82"/>
      <c r="Y60" s="82"/>
      <c r="Z60" s="82"/>
      <c r="AA60" s="82"/>
      <c r="AB60" s="82"/>
      <c r="AC60" s="82"/>
      <c r="AD60" s="82"/>
      <c r="AE60" s="82"/>
      <c r="AF60" s="84"/>
      <c r="AG60" s="85"/>
      <c r="AH60" s="85"/>
      <c r="AI60" s="85"/>
      <c r="AJ60" s="85"/>
      <c r="AK60" s="84"/>
      <c r="AL60" s="85"/>
      <c r="AM60" s="85"/>
      <c r="AN60" s="85"/>
      <c r="AO60" s="85"/>
      <c r="AP60" s="84"/>
      <c r="AQ60" s="85"/>
      <c r="AR60" s="85"/>
      <c r="AS60" s="85"/>
      <c r="AT60" s="85"/>
      <c r="AU60" s="85"/>
      <c r="AV60" s="84"/>
      <c r="AW60" s="85"/>
      <c r="AX60" s="85"/>
      <c r="AY60" s="85"/>
      <c r="AZ60" s="85">
        <v>1</v>
      </c>
      <c r="BA60" s="84"/>
      <c r="BB60" s="85"/>
      <c r="BC60" s="85"/>
      <c r="BD60" s="85"/>
      <c r="BE60" s="85"/>
      <c r="BF60" s="85"/>
      <c r="BG60" s="82"/>
      <c r="BH60" s="82"/>
      <c r="BI60" s="82"/>
      <c r="BJ60" s="82"/>
      <c r="BK60" s="82">
        <v>1</v>
      </c>
      <c r="BL60" s="82"/>
      <c r="BM60" s="82"/>
      <c r="BN60" s="82"/>
      <c r="BO60" s="82"/>
      <c r="BP60" s="82"/>
      <c r="BQ60" s="82"/>
      <c r="BR60" s="103"/>
      <c r="BS60" s="70">
        <f t="shared" si="13"/>
        <v>1</v>
      </c>
      <c r="BT60" s="73">
        <f t="shared" si="14"/>
        <v>1</v>
      </c>
      <c r="BU60" s="74">
        <f t="shared" si="15"/>
        <v>1</v>
      </c>
      <c r="BV60" s="69">
        <f t="shared" si="3"/>
        <v>3</v>
      </c>
    </row>
    <row r="61" spans="1:74" x14ac:dyDescent="0.4">
      <c r="A61" s="109" t="s">
        <v>20</v>
      </c>
      <c r="B61" s="443" t="s">
        <v>268</v>
      </c>
      <c r="C61" s="82"/>
      <c r="D61" s="82"/>
      <c r="E61" s="84"/>
      <c r="F61" s="82"/>
      <c r="G61" s="82">
        <v>1</v>
      </c>
      <c r="H61" s="82"/>
      <c r="I61" s="82"/>
      <c r="J61" s="82"/>
      <c r="K61" s="82">
        <v>1</v>
      </c>
      <c r="L61" s="82"/>
      <c r="M61" s="82"/>
      <c r="N61" s="82"/>
      <c r="O61" s="82"/>
      <c r="P61" s="82"/>
      <c r="Q61" s="84"/>
      <c r="R61" s="82"/>
      <c r="S61" s="82"/>
      <c r="T61" s="82"/>
      <c r="U61" s="82"/>
      <c r="V61" s="82"/>
      <c r="W61" s="82">
        <v>1</v>
      </c>
      <c r="X61" s="82"/>
      <c r="Y61" s="82"/>
      <c r="Z61" s="82"/>
      <c r="AA61" s="82"/>
      <c r="AB61" s="82">
        <v>1</v>
      </c>
      <c r="AC61" s="82"/>
      <c r="AD61" s="82"/>
      <c r="AE61" s="84"/>
      <c r="AF61" s="84"/>
      <c r="AG61" s="85"/>
      <c r="AH61" s="82"/>
      <c r="AI61" s="85"/>
      <c r="AJ61" s="82">
        <v>1</v>
      </c>
      <c r="AK61" s="85">
        <v>1</v>
      </c>
      <c r="AL61" s="82">
        <v>1</v>
      </c>
      <c r="AM61" s="84"/>
      <c r="AN61" s="84"/>
      <c r="AO61" s="85"/>
      <c r="AP61" s="85">
        <v>1</v>
      </c>
      <c r="AQ61" s="85"/>
      <c r="AR61" s="85"/>
      <c r="AS61" s="85"/>
      <c r="AT61" s="85"/>
      <c r="AU61" s="85"/>
      <c r="AV61" s="85"/>
      <c r="AW61" s="85"/>
      <c r="AX61" s="82">
        <v>1</v>
      </c>
      <c r="AY61" s="84"/>
      <c r="AZ61" s="84"/>
      <c r="BA61" s="82">
        <v>1</v>
      </c>
      <c r="BB61" s="85"/>
      <c r="BC61" s="85">
        <v>1</v>
      </c>
      <c r="BD61" s="85"/>
      <c r="BE61" s="85"/>
      <c r="BF61" s="85"/>
      <c r="BG61" s="82"/>
      <c r="BH61" s="82"/>
      <c r="BI61" s="82"/>
      <c r="BJ61" s="82"/>
      <c r="BK61" s="82">
        <v>1</v>
      </c>
      <c r="BL61" s="82"/>
      <c r="BM61" s="82">
        <v>1</v>
      </c>
      <c r="BN61" s="82"/>
      <c r="BO61" s="82"/>
      <c r="BP61" s="82"/>
      <c r="BQ61" s="82"/>
      <c r="BR61" s="103"/>
      <c r="BS61" s="70">
        <f t="shared" si="13"/>
        <v>4</v>
      </c>
      <c r="BT61" s="71">
        <f t="shared" si="14"/>
        <v>7</v>
      </c>
      <c r="BU61" s="72">
        <f t="shared" si="15"/>
        <v>2</v>
      </c>
      <c r="BV61" s="69">
        <f t="shared" si="3"/>
        <v>13</v>
      </c>
    </row>
    <row r="62" spans="1:74" ht="19.8" x14ac:dyDescent="0.4">
      <c r="A62" s="147" t="s">
        <v>228</v>
      </c>
      <c r="B62" s="295" t="s">
        <v>294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105"/>
      <c r="BS62" s="67"/>
      <c r="BT62" s="66"/>
      <c r="BU62" s="66"/>
      <c r="BV62" s="64"/>
    </row>
    <row r="63" spans="1:74" x14ac:dyDescent="0.4">
      <c r="A63" s="444" t="s">
        <v>10</v>
      </c>
      <c r="B63" s="442" t="s">
        <v>270</v>
      </c>
      <c r="C63" s="148"/>
      <c r="D63" s="83"/>
      <c r="E63" s="82"/>
      <c r="F63" s="82"/>
      <c r="G63" s="82"/>
      <c r="H63" s="82">
        <v>1</v>
      </c>
      <c r="I63" s="82"/>
      <c r="J63" s="82"/>
      <c r="K63" s="82"/>
      <c r="L63" s="82"/>
      <c r="M63" s="82"/>
      <c r="N63" s="84"/>
      <c r="O63" s="82"/>
      <c r="P63" s="84"/>
      <c r="Q63" s="82"/>
      <c r="R63" s="82"/>
      <c r="S63" s="82"/>
      <c r="T63" s="82"/>
      <c r="U63" s="82"/>
      <c r="V63" s="82"/>
      <c r="W63" s="82">
        <v>1</v>
      </c>
      <c r="X63" s="82"/>
      <c r="Y63" s="82"/>
      <c r="Z63" s="82"/>
      <c r="AA63" s="82"/>
      <c r="AB63" s="82">
        <v>1</v>
      </c>
      <c r="AC63" s="82"/>
      <c r="AD63" s="82"/>
      <c r="AE63" s="82"/>
      <c r="AF63" s="85"/>
      <c r="AG63" s="85"/>
      <c r="AH63" s="85"/>
      <c r="AI63" s="85"/>
      <c r="AJ63" s="85"/>
      <c r="AK63" s="84"/>
      <c r="AL63" s="85"/>
      <c r="AM63" s="85">
        <v>1</v>
      </c>
      <c r="AN63" s="85"/>
      <c r="AO63" s="84"/>
      <c r="AP63" s="84"/>
      <c r="AQ63" s="84"/>
      <c r="AR63" s="85"/>
      <c r="AS63" s="85">
        <v>1</v>
      </c>
      <c r="AT63" s="85"/>
      <c r="AU63" s="85"/>
      <c r="AV63" s="85"/>
      <c r="AW63" s="85"/>
      <c r="AX63" s="84">
        <v>1</v>
      </c>
      <c r="AY63" s="85"/>
      <c r="AZ63" s="85"/>
      <c r="BA63" s="85"/>
      <c r="BB63" s="85"/>
      <c r="BC63" s="85"/>
      <c r="BD63" s="85"/>
      <c r="BE63" s="85"/>
      <c r="BF63" s="85"/>
      <c r="BG63" s="82"/>
      <c r="BH63" s="82"/>
      <c r="BI63" s="82"/>
      <c r="BJ63" s="82"/>
      <c r="BK63" s="82">
        <v>1</v>
      </c>
      <c r="BL63" s="82"/>
      <c r="BM63" s="82">
        <v>1</v>
      </c>
      <c r="BN63" s="82"/>
      <c r="BO63" s="82"/>
      <c r="BP63" s="82"/>
      <c r="BQ63" s="82"/>
      <c r="BR63" s="103"/>
      <c r="BS63" s="70">
        <f t="shared" ref="BS63:BS69" si="16">SUM(C63:AB63)</f>
        <v>3</v>
      </c>
      <c r="BT63" s="71">
        <f t="shared" ref="BT63:BT69" si="17">SUM(AC63:BJ63)</f>
        <v>3</v>
      </c>
      <c r="BU63" s="72">
        <f t="shared" ref="BU63:BU69" si="18">SUM(BK63:BR63)</f>
        <v>2</v>
      </c>
      <c r="BV63" s="69">
        <f t="shared" si="3"/>
        <v>8</v>
      </c>
    </row>
    <row r="64" spans="1:74" x14ac:dyDescent="0.4">
      <c r="A64" s="444" t="s">
        <v>9</v>
      </c>
      <c r="B64" s="154" t="s">
        <v>242</v>
      </c>
      <c r="C64" s="148"/>
      <c r="D64" s="83"/>
      <c r="E64" s="82"/>
      <c r="F64" s="82"/>
      <c r="G64" s="82"/>
      <c r="H64" s="82">
        <v>1</v>
      </c>
      <c r="I64" s="82"/>
      <c r="J64" s="82"/>
      <c r="K64" s="82"/>
      <c r="L64" s="82"/>
      <c r="M64" s="82"/>
      <c r="N64" s="84"/>
      <c r="O64" s="82"/>
      <c r="P64" s="84"/>
      <c r="Q64" s="82"/>
      <c r="R64" s="82"/>
      <c r="S64" s="82"/>
      <c r="T64" s="82"/>
      <c r="U64" s="82"/>
      <c r="V64" s="82"/>
      <c r="W64" s="82">
        <v>1</v>
      </c>
      <c r="X64" s="82"/>
      <c r="Y64" s="82"/>
      <c r="Z64" s="82"/>
      <c r="AA64" s="82"/>
      <c r="AB64" s="82">
        <v>1</v>
      </c>
      <c r="AC64" s="82"/>
      <c r="AD64" s="82"/>
      <c r="AE64" s="82"/>
      <c r="AF64" s="85"/>
      <c r="AG64" s="85"/>
      <c r="AH64" s="85"/>
      <c r="AI64" s="85"/>
      <c r="AJ64" s="85"/>
      <c r="AK64" s="84"/>
      <c r="AL64" s="85"/>
      <c r="AM64" s="85">
        <v>1</v>
      </c>
      <c r="AN64" s="85"/>
      <c r="AO64" s="84"/>
      <c r="AP64" s="84"/>
      <c r="AQ64" s="84"/>
      <c r="AR64" s="85"/>
      <c r="AS64" s="85">
        <v>1</v>
      </c>
      <c r="AT64" s="85"/>
      <c r="AU64" s="85"/>
      <c r="AV64" s="85"/>
      <c r="AW64" s="85"/>
      <c r="AX64" s="84">
        <v>1</v>
      </c>
      <c r="AY64" s="85"/>
      <c r="AZ64" s="85"/>
      <c r="BA64" s="85"/>
      <c r="BB64" s="85"/>
      <c r="BC64" s="85"/>
      <c r="BD64" s="85"/>
      <c r="BE64" s="85"/>
      <c r="BF64" s="85"/>
      <c r="BG64" s="82"/>
      <c r="BH64" s="82"/>
      <c r="BI64" s="82"/>
      <c r="BJ64" s="82"/>
      <c r="BK64" s="82">
        <v>1</v>
      </c>
      <c r="BL64" s="82"/>
      <c r="BM64" s="82">
        <v>1</v>
      </c>
      <c r="BN64" s="82"/>
      <c r="BO64" s="82"/>
      <c r="BP64" s="82"/>
      <c r="BQ64" s="82"/>
      <c r="BR64" s="103"/>
      <c r="BS64" s="70">
        <f t="shared" si="16"/>
        <v>3</v>
      </c>
      <c r="BT64" s="71">
        <f t="shared" si="17"/>
        <v>3</v>
      </c>
      <c r="BU64" s="72">
        <f t="shared" si="18"/>
        <v>2</v>
      </c>
      <c r="BV64" s="69">
        <f t="shared" si="3"/>
        <v>8</v>
      </c>
    </row>
    <row r="65" spans="1:74" x14ac:dyDescent="0.4">
      <c r="A65" s="444" t="s">
        <v>8</v>
      </c>
      <c r="B65" s="154" t="s">
        <v>245</v>
      </c>
      <c r="C65" s="148"/>
      <c r="D65" s="83"/>
      <c r="E65" s="82"/>
      <c r="F65" s="82"/>
      <c r="G65" s="82"/>
      <c r="H65" s="84">
        <v>1</v>
      </c>
      <c r="I65" s="82"/>
      <c r="J65" s="82"/>
      <c r="K65" s="82"/>
      <c r="L65" s="82"/>
      <c r="M65" s="82"/>
      <c r="N65" s="82"/>
      <c r="O65" s="82"/>
      <c r="P65" s="84"/>
      <c r="Q65" s="82"/>
      <c r="R65" s="82"/>
      <c r="S65" s="82"/>
      <c r="T65" s="82"/>
      <c r="U65" s="82"/>
      <c r="V65" s="82"/>
      <c r="W65" s="82">
        <v>1</v>
      </c>
      <c r="X65" s="82"/>
      <c r="Y65" s="82"/>
      <c r="Z65" s="82"/>
      <c r="AA65" s="82"/>
      <c r="AB65" s="82">
        <v>1</v>
      </c>
      <c r="AC65" s="82"/>
      <c r="AD65" s="82"/>
      <c r="AE65" s="82"/>
      <c r="AF65" s="85"/>
      <c r="AG65" s="85"/>
      <c r="AH65" s="84">
        <v>1</v>
      </c>
      <c r="AI65" s="84"/>
      <c r="AJ65" s="85"/>
      <c r="AK65" s="85"/>
      <c r="AL65" s="85"/>
      <c r="AM65" s="85">
        <v>1</v>
      </c>
      <c r="AN65" s="85"/>
      <c r="AO65" s="85"/>
      <c r="AP65" s="85"/>
      <c r="AQ65" s="85"/>
      <c r="AR65" s="85"/>
      <c r="AS65" s="85">
        <v>1</v>
      </c>
      <c r="AT65" s="85"/>
      <c r="AU65" s="85"/>
      <c r="AV65" s="85"/>
      <c r="AW65" s="85"/>
      <c r="AX65" s="85">
        <v>1</v>
      </c>
      <c r="AY65" s="85"/>
      <c r="AZ65" s="85"/>
      <c r="BA65" s="84"/>
      <c r="BB65" s="85"/>
      <c r="BC65" s="85"/>
      <c r="BD65" s="85"/>
      <c r="BE65" s="85"/>
      <c r="BF65" s="85"/>
      <c r="BG65" s="82"/>
      <c r="BH65" s="82"/>
      <c r="BI65" s="82"/>
      <c r="BJ65" s="82"/>
      <c r="BK65" s="82">
        <v>1</v>
      </c>
      <c r="BL65" s="82"/>
      <c r="BM65" s="82">
        <v>1</v>
      </c>
      <c r="BN65" s="82"/>
      <c r="BO65" s="82"/>
      <c r="BP65" s="82"/>
      <c r="BQ65" s="82"/>
      <c r="BR65" s="103"/>
      <c r="BS65" s="70">
        <f t="shared" si="16"/>
        <v>3</v>
      </c>
      <c r="BT65" s="71">
        <f t="shared" si="17"/>
        <v>4</v>
      </c>
      <c r="BU65" s="72">
        <f t="shared" si="18"/>
        <v>2</v>
      </c>
      <c r="BV65" s="69">
        <f t="shared" si="3"/>
        <v>9</v>
      </c>
    </row>
    <row r="66" spans="1:74" x14ac:dyDescent="0.4">
      <c r="A66" s="444" t="s">
        <v>7</v>
      </c>
      <c r="B66" s="154" t="s">
        <v>269</v>
      </c>
      <c r="C66" s="148"/>
      <c r="D66" s="83"/>
      <c r="E66" s="82"/>
      <c r="F66" s="82"/>
      <c r="G66" s="82"/>
      <c r="H66" s="84">
        <v>1</v>
      </c>
      <c r="I66" s="82"/>
      <c r="J66" s="82"/>
      <c r="K66" s="82"/>
      <c r="L66" s="82"/>
      <c r="M66" s="82"/>
      <c r="N66" s="82"/>
      <c r="O66" s="82"/>
      <c r="P66" s="84"/>
      <c r="Q66" s="82"/>
      <c r="R66" s="82"/>
      <c r="S66" s="82"/>
      <c r="T66" s="82"/>
      <c r="U66" s="82"/>
      <c r="V66" s="82"/>
      <c r="W66" s="82">
        <v>1</v>
      </c>
      <c r="X66" s="82"/>
      <c r="Y66" s="82"/>
      <c r="Z66" s="82"/>
      <c r="AA66" s="82"/>
      <c r="AB66" s="82">
        <v>1</v>
      </c>
      <c r="AC66" s="82"/>
      <c r="AD66" s="82"/>
      <c r="AE66" s="82"/>
      <c r="AF66" s="85"/>
      <c r="AG66" s="85"/>
      <c r="AH66" s="84">
        <v>1</v>
      </c>
      <c r="AI66" s="84"/>
      <c r="AJ66" s="85"/>
      <c r="AK66" s="85"/>
      <c r="AL66" s="85"/>
      <c r="AM66" s="85">
        <v>1</v>
      </c>
      <c r="AN66" s="85"/>
      <c r="AO66" s="85"/>
      <c r="AP66" s="85"/>
      <c r="AQ66" s="85"/>
      <c r="AR66" s="85"/>
      <c r="AS66" s="85">
        <v>1</v>
      </c>
      <c r="AT66" s="85"/>
      <c r="AU66" s="85"/>
      <c r="AV66" s="85"/>
      <c r="AW66" s="85"/>
      <c r="AX66" s="85">
        <v>1</v>
      </c>
      <c r="AY66" s="85"/>
      <c r="AZ66" s="85"/>
      <c r="BA66" s="84"/>
      <c r="BB66" s="85"/>
      <c r="BC66" s="85"/>
      <c r="BD66" s="85"/>
      <c r="BE66" s="85"/>
      <c r="BF66" s="85"/>
      <c r="BG66" s="82"/>
      <c r="BH66" s="82"/>
      <c r="BI66" s="82"/>
      <c r="BJ66" s="82"/>
      <c r="BK66" s="82">
        <v>1</v>
      </c>
      <c r="BL66" s="82"/>
      <c r="BM66" s="82">
        <v>1</v>
      </c>
      <c r="BN66" s="82"/>
      <c r="BO66" s="82"/>
      <c r="BP66" s="82"/>
      <c r="BQ66" s="82"/>
      <c r="BR66" s="103"/>
      <c r="BS66" s="70">
        <f t="shared" si="16"/>
        <v>3</v>
      </c>
      <c r="BT66" s="71">
        <f t="shared" si="17"/>
        <v>4</v>
      </c>
      <c r="BU66" s="72">
        <f t="shared" si="18"/>
        <v>2</v>
      </c>
      <c r="BV66" s="69">
        <f t="shared" si="3"/>
        <v>9</v>
      </c>
    </row>
    <row r="67" spans="1:74" x14ac:dyDescent="0.4">
      <c r="A67" s="444" t="s">
        <v>6</v>
      </c>
      <c r="B67" s="442" t="s">
        <v>271</v>
      </c>
      <c r="C67" s="87"/>
      <c r="D67" s="83"/>
      <c r="E67" s="82"/>
      <c r="F67" s="82"/>
      <c r="G67" s="82"/>
      <c r="H67" s="84">
        <v>1</v>
      </c>
      <c r="I67" s="82"/>
      <c r="J67" s="82"/>
      <c r="K67" s="82"/>
      <c r="L67" s="82"/>
      <c r="M67" s="82"/>
      <c r="N67" s="82"/>
      <c r="O67" s="82"/>
      <c r="P67" s="84"/>
      <c r="Q67" s="82"/>
      <c r="R67" s="82"/>
      <c r="S67" s="82"/>
      <c r="T67" s="82"/>
      <c r="U67" s="82"/>
      <c r="V67" s="82"/>
      <c r="W67" s="82">
        <v>1</v>
      </c>
      <c r="X67" s="82"/>
      <c r="Y67" s="82"/>
      <c r="Z67" s="82"/>
      <c r="AA67" s="82"/>
      <c r="AB67" s="82">
        <v>1</v>
      </c>
      <c r="AC67" s="82"/>
      <c r="AD67" s="82"/>
      <c r="AE67" s="82"/>
      <c r="AF67" s="85"/>
      <c r="AG67" s="85"/>
      <c r="AH67" s="84">
        <v>1</v>
      </c>
      <c r="AI67" s="84"/>
      <c r="AJ67" s="85"/>
      <c r="AK67" s="85"/>
      <c r="AL67" s="85"/>
      <c r="AM67" s="85">
        <v>1</v>
      </c>
      <c r="AN67" s="85"/>
      <c r="AO67" s="85"/>
      <c r="AP67" s="85"/>
      <c r="AQ67" s="85"/>
      <c r="AR67" s="85"/>
      <c r="AS67" s="85">
        <v>1</v>
      </c>
      <c r="AT67" s="85"/>
      <c r="AU67" s="85"/>
      <c r="AV67" s="85"/>
      <c r="AW67" s="85"/>
      <c r="AX67" s="85">
        <v>1</v>
      </c>
      <c r="AY67" s="85"/>
      <c r="AZ67" s="85"/>
      <c r="BA67" s="84"/>
      <c r="BB67" s="85"/>
      <c r="BC67" s="85"/>
      <c r="BD67" s="85"/>
      <c r="BE67" s="85"/>
      <c r="BF67" s="85"/>
      <c r="BG67" s="82"/>
      <c r="BH67" s="82"/>
      <c r="BI67" s="82"/>
      <c r="BJ67" s="82"/>
      <c r="BK67" s="82">
        <v>1</v>
      </c>
      <c r="BL67" s="82"/>
      <c r="BM67" s="82">
        <v>1</v>
      </c>
      <c r="BN67" s="82"/>
      <c r="BO67" s="82"/>
      <c r="BP67" s="82"/>
      <c r="BQ67" s="82"/>
      <c r="BR67" s="103"/>
      <c r="BS67" s="70">
        <f t="shared" si="16"/>
        <v>3</v>
      </c>
      <c r="BT67" s="73">
        <f t="shared" si="17"/>
        <v>4</v>
      </c>
      <c r="BU67" s="74">
        <f t="shared" si="18"/>
        <v>2</v>
      </c>
      <c r="BV67" s="69">
        <f>SUM(BS67:BU67)</f>
        <v>9</v>
      </c>
    </row>
    <row r="68" spans="1:74" x14ac:dyDescent="0.4">
      <c r="A68" s="444" t="s">
        <v>5</v>
      </c>
      <c r="B68" s="442" t="s">
        <v>266</v>
      </c>
      <c r="C68" s="87"/>
      <c r="D68" s="8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4">
        <v>1</v>
      </c>
      <c r="V68" s="82">
        <v>1</v>
      </c>
      <c r="W68" s="82"/>
      <c r="X68" s="122"/>
      <c r="Y68" s="84">
        <v>1</v>
      </c>
      <c r="Z68" s="84"/>
      <c r="AA68" s="84">
        <v>1</v>
      </c>
      <c r="AB68" s="84"/>
      <c r="AC68" s="82"/>
      <c r="AD68" s="82"/>
      <c r="AE68" s="82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>
        <v>1</v>
      </c>
      <c r="AW68" s="85">
        <v>1</v>
      </c>
      <c r="AX68" s="85"/>
      <c r="AY68" s="85"/>
      <c r="AZ68" s="85"/>
      <c r="BA68" s="85"/>
      <c r="BB68" s="84"/>
      <c r="BC68" s="84"/>
      <c r="BD68" s="84"/>
      <c r="BE68" s="85">
        <v>1</v>
      </c>
      <c r="BF68" s="85"/>
      <c r="BG68" s="82"/>
      <c r="BH68" s="82"/>
      <c r="BI68" s="82"/>
      <c r="BJ68" s="82"/>
      <c r="BK68" s="82">
        <v>1</v>
      </c>
      <c r="BL68" s="82"/>
      <c r="BM68" s="82"/>
      <c r="BN68" s="82">
        <v>1</v>
      </c>
      <c r="BO68" s="82"/>
      <c r="BP68" s="82"/>
      <c r="BQ68" s="82"/>
      <c r="BR68" s="103"/>
      <c r="BS68" s="70">
        <f t="shared" si="16"/>
        <v>4</v>
      </c>
      <c r="BT68" s="71">
        <f t="shared" si="17"/>
        <v>3</v>
      </c>
      <c r="BU68" s="72">
        <f t="shared" si="18"/>
        <v>2</v>
      </c>
      <c r="BV68" s="69">
        <f>SUM(BS68:BU68)</f>
        <v>9</v>
      </c>
    </row>
    <row r="69" spans="1:74" x14ac:dyDescent="0.4">
      <c r="A69" s="445" t="s">
        <v>20</v>
      </c>
      <c r="B69" s="154" t="s">
        <v>246</v>
      </c>
      <c r="C69" s="149"/>
      <c r="D69" s="89"/>
      <c r="E69" s="90">
        <v>1</v>
      </c>
      <c r="F69" s="90"/>
      <c r="G69" s="90"/>
      <c r="H69" s="90"/>
      <c r="I69" s="90"/>
      <c r="J69" s="90">
        <v>1</v>
      </c>
      <c r="K69" s="90"/>
      <c r="L69" s="90"/>
      <c r="M69" s="90"/>
      <c r="N69" s="90"/>
      <c r="O69" s="91">
        <v>1</v>
      </c>
      <c r="P69" s="90"/>
      <c r="Q69" s="90"/>
      <c r="R69" s="90"/>
      <c r="S69" s="90"/>
      <c r="T69" s="90"/>
      <c r="U69" s="90"/>
      <c r="V69" s="91"/>
      <c r="W69" s="90">
        <v>1</v>
      </c>
      <c r="X69" s="90"/>
      <c r="Y69" s="90"/>
      <c r="Z69" s="90"/>
      <c r="AA69" s="90"/>
      <c r="AB69" s="90">
        <v>1</v>
      </c>
      <c r="AC69" s="90"/>
      <c r="AD69" s="90"/>
      <c r="AE69" s="90">
        <v>1</v>
      </c>
      <c r="AF69" s="88"/>
      <c r="AG69" s="88"/>
      <c r="AH69" s="91">
        <v>1</v>
      </c>
      <c r="AI69" s="88"/>
      <c r="AJ69" s="88"/>
      <c r="AK69" s="88">
        <v>1</v>
      </c>
      <c r="AL69" s="91"/>
      <c r="AM69" s="88"/>
      <c r="AN69" s="88"/>
      <c r="AO69" s="91"/>
      <c r="AP69" s="91"/>
      <c r="AQ69" s="91">
        <v>1</v>
      </c>
      <c r="AR69" s="88"/>
      <c r="AS69" s="88">
        <v>1</v>
      </c>
      <c r="AT69" s="88"/>
      <c r="AU69" s="88"/>
      <c r="AV69" s="88"/>
      <c r="AW69" s="88"/>
      <c r="AX69" s="88"/>
      <c r="AY69" s="91"/>
      <c r="AZ69" s="91"/>
      <c r="BA69" s="88"/>
      <c r="BB69" s="88"/>
      <c r="BC69" s="88">
        <v>1</v>
      </c>
      <c r="BD69" s="88"/>
      <c r="BE69" s="88"/>
      <c r="BF69" s="91"/>
      <c r="BG69" s="90">
        <v>1</v>
      </c>
      <c r="BH69" s="90"/>
      <c r="BI69" s="90"/>
      <c r="BJ69" s="90"/>
      <c r="BK69" s="90">
        <v>1</v>
      </c>
      <c r="BL69" s="90"/>
      <c r="BM69" s="90"/>
      <c r="BN69" s="90"/>
      <c r="BO69" s="90"/>
      <c r="BP69" s="90"/>
      <c r="BQ69" s="90"/>
      <c r="BR69" s="108"/>
      <c r="BS69" s="75">
        <f t="shared" si="16"/>
        <v>5</v>
      </c>
      <c r="BT69" s="76">
        <f t="shared" si="17"/>
        <v>7</v>
      </c>
      <c r="BU69" s="77">
        <f t="shared" si="18"/>
        <v>1</v>
      </c>
      <c r="BV69" s="69">
        <f>SUM(BS69:BU69)</f>
        <v>13</v>
      </c>
    </row>
    <row r="70" spans="1:74" ht="18.600000000000001" customHeight="1" x14ac:dyDescent="0.4">
      <c r="A70" s="135" t="s">
        <v>241</v>
      </c>
      <c r="B70" s="480" t="s">
        <v>295</v>
      </c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105"/>
      <c r="BS70" s="67"/>
      <c r="BT70" s="66"/>
      <c r="BU70" s="66"/>
      <c r="BV70" s="64"/>
    </row>
    <row r="71" spans="1:74" x14ac:dyDescent="0.4">
      <c r="A71" s="134" t="s">
        <v>10</v>
      </c>
      <c r="B71" s="155" t="s">
        <v>235</v>
      </c>
      <c r="C71" s="85">
        <v>1</v>
      </c>
      <c r="D71" s="122">
        <v>1</v>
      </c>
      <c r="E71" s="82">
        <v>1</v>
      </c>
      <c r="F71" s="82">
        <v>1</v>
      </c>
      <c r="G71" s="82">
        <v>1</v>
      </c>
      <c r="H71" s="82"/>
      <c r="I71" s="82"/>
      <c r="J71" s="82"/>
      <c r="K71" s="82"/>
      <c r="L71" s="82"/>
      <c r="M71" s="82"/>
      <c r="N71" s="82">
        <v>1</v>
      </c>
      <c r="O71" s="82"/>
      <c r="P71" s="82">
        <v>1</v>
      </c>
      <c r="Q71" s="82"/>
      <c r="R71" s="129"/>
      <c r="S71" s="82"/>
      <c r="T71" s="82">
        <v>1</v>
      </c>
      <c r="U71" s="84"/>
      <c r="V71" s="82"/>
      <c r="W71" s="82"/>
      <c r="X71" s="82"/>
      <c r="Y71" s="82"/>
      <c r="Z71" s="82"/>
      <c r="AA71" s="82"/>
      <c r="AB71" s="82">
        <v>1</v>
      </c>
      <c r="AC71" s="82">
        <v>1</v>
      </c>
      <c r="AD71" s="82">
        <v>1</v>
      </c>
      <c r="AE71" s="82">
        <v>1</v>
      </c>
      <c r="AF71" s="85">
        <v>1</v>
      </c>
      <c r="AG71" s="85"/>
      <c r="AH71" s="85">
        <v>1</v>
      </c>
      <c r="AI71" s="85">
        <v>1</v>
      </c>
      <c r="AJ71" s="85"/>
      <c r="AK71" s="85"/>
      <c r="AL71" s="85"/>
      <c r="AM71" s="85"/>
      <c r="AN71" s="85"/>
      <c r="AO71" s="85"/>
      <c r="AP71" s="85">
        <v>1</v>
      </c>
      <c r="AQ71" s="85"/>
      <c r="AR71" s="85"/>
      <c r="AS71" s="85"/>
      <c r="AT71" s="85"/>
      <c r="AU71" s="85"/>
      <c r="AV71" s="84">
        <v>1</v>
      </c>
      <c r="AW71" s="84"/>
      <c r="AX71" s="85"/>
      <c r="AY71" s="85">
        <v>1</v>
      </c>
      <c r="AZ71" s="85">
        <v>1</v>
      </c>
      <c r="BA71" s="85"/>
      <c r="BB71" s="85"/>
      <c r="BC71" s="85"/>
      <c r="BD71" s="85"/>
      <c r="BE71" s="85">
        <v>1</v>
      </c>
      <c r="BF71" s="85"/>
      <c r="BG71" s="82"/>
      <c r="BH71" s="82"/>
      <c r="BI71" s="82"/>
      <c r="BJ71" s="82"/>
      <c r="BK71" s="82">
        <v>1</v>
      </c>
      <c r="BL71" s="82">
        <v>1</v>
      </c>
      <c r="BM71" s="82"/>
      <c r="BN71" s="82">
        <v>1</v>
      </c>
      <c r="BO71" s="82"/>
      <c r="BP71" s="82"/>
      <c r="BQ71" s="82"/>
      <c r="BR71" s="103"/>
      <c r="BS71" s="70">
        <f t="shared" ref="BS71:BS77" si="19">SUM(C71:AB71)</f>
        <v>9</v>
      </c>
      <c r="BT71" s="71">
        <f t="shared" ref="BT71:BT77" si="20">SUM(AC71:BJ71)</f>
        <v>11</v>
      </c>
      <c r="BU71" s="72">
        <f t="shared" ref="BU71:BU77" si="21">SUM(BK71:BR71)</f>
        <v>3</v>
      </c>
      <c r="BV71" s="69">
        <f t="shared" ref="BV71:BV77" si="22">SUM(BS71:BU71)</f>
        <v>23</v>
      </c>
    </row>
    <row r="72" spans="1:74" x14ac:dyDescent="0.4">
      <c r="A72" s="134" t="s">
        <v>9</v>
      </c>
      <c r="B72" s="133" t="s">
        <v>236</v>
      </c>
      <c r="C72" s="85">
        <v>1</v>
      </c>
      <c r="D72" s="83"/>
      <c r="E72" s="82"/>
      <c r="F72" s="82"/>
      <c r="G72" s="82"/>
      <c r="H72" s="82"/>
      <c r="I72" s="82"/>
      <c r="J72" s="82"/>
      <c r="K72" s="82"/>
      <c r="L72" s="82">
        <v>1</v>
      </c>
      <c r="M72" s="82">
        <v>1</v>
      </c>
      <c r="N72" s="84"/>
      <c r="O72" s="82"/>
      <c r="P72" s="84">
        <v>1</v>
      </c>
      <c r="Q72" s="82"/>
      <c r="R72" s="82"/>
      <c r="S72" s="82"/>
      <c r="T72" s="82">
        <v>1</v>
      </c>
      <c r="U72" s="82"/>
      <c r="V72" s="82"/>
      <c r="W72" s="82"/>
      <c r="X72" s="82"/>
      <c r="Y72" s="82"/>
      <c r="Z72" s="82"/>
      <c r="AA72" s="82"/>
      <c r="AB72" s="82">
        <v>1</v>
      </c>
      <c r="AC72" s="82">
        <v>1</v>
      </c>
      <c r="AD72" s="82"/>
      <c r="AE72" s="82"/>
      <c r="AF72" s="85"/>
      <c r="AG72" s="85"/>
      <c r="AH72" s="85"/>
      <c r="AI72" s="85"/>
      <c r="AJ72" s="85"/>
      <c r="AK72" s="84"/>
      <c r="AL72" s="85"/>
      <c r="AM72" s="85"/>
      <c r="AN72" s="85">
        <v>1</v>
      </c>
      <c r="AO72" s="84">
        <v>1</v>
      </c>
      <c r="AP72" s="84"/>
      <c r="AQ72" s="84">
        <v>1</v>
      </c>
      <c r="AR72" s="85"/>
      <c r="AS72" s="85"/>
      <c r="AT72" s="85"/>
      <c r="AU72" s="85"/>
      <c r="AV72" s="85"/>
      <c r="AW72" s="85"/>
      <c r="AX72" s="84"/>
      <c r="AY72" s="85"/>
      <c r="AZ72" s="85">
        <v>1</v>
      </c>
      <c r="BA72" s="85"/>
      <c r="BB72" s="85"/>
      <c r="BC72" s="85"/>
      <c r="BD72" s="85"/>
      <c r="BE72" s="85"/>
      <c r="BF72" s="85"/>
      <c r="BG72" s="82"/>
      <c r="BH72" s="82"/>
      <c r="BI72" s="82"/>
      <c r="BJ72" s="82"/>
      <c r="BK72" s="82">
        <v>1</v>
      </c>
      <c r="BL72" s="82">
        <v>1</v>
      </c>
      <c r="BM72" s="82"/>
      <c r="BN72" s="82">
        <v>1</v>
      </c>
      <c r="BO72" s="82"/>
      <c r="BP72" s="82"/>
      <c r="BQ72" s="82"/>
      <c r="BR72" s="103"/>
      <c r="BS72" s="70">
        <f t="shared" si="19"/>
        <v>6</v>
      </c>
      <c r="BT72" s="71">
        <f t="shared" si="20"/>
        <v>5</v>
      </c>
      <c r="BU72" s="72">
        <f t="shared" si="21"/>
        <v>3</v>
      </c>
      <c r="BV72" s="69">
        <f t="shared" si="22"/>
        <v>14</v>
      </c>
    </row>
    <row r="73" spans="1:74" x14ac:dyDescent="0.4">
      <c r="A73" s="134" t="s">
        <v>8</v>
      </c>
      <c r="B73" s="133" t="s">
        <v>237</v>
      </c>
      <c r="C73" s="85">
        <v>1</v>
      </c>
      <c r="D73" s="122">
        <v>1</v>
      </c>
      <c r="E73" s="82">
        <v>1</v>
      </c>
      <c r="F73" s="82">
        <v>1</v>
      </c>
      <c r="G73" s="82">
        <v>1</v>
      </c>
      <c r="H73" s="82"/>
      <c r="I73" s="82"/>
      <c r="J73" s="82"/>
      <c r="K73" s="82"/>
      <c r="L73" s="82"/>
      <c r="M73" s="82"/>
      <c r="N73" s="82">
        <v>1</v>
      </c>
      <c r="O73" s="82"/>
      <c r="P73" s="82">
        <v>1</v>
      </c>
      <c r="Q73" s="82"/>
      <c r="R73" s="129"/>
      <c r="S73" s="82"/>
      <c r="T73" s="82">
        <v>1</v>
      </c>
      <c r="U73" s="84"/>
      <c r="V73" s="82"/>
      <c r="W73" s="82"/>
      <c r="X73" s="82"/>
      <c r="Y73" s="82"/>
      <c r="Z73" s="82"/>
      <c r="AA73" s="82"/>
      <c r="AB73" s="82">
        <v>1</v>
      </c>
      <c r="AC73" s="82">
        <v>1</v>
      </c>
      <c r="AD73" s="82">
        <v>1</v>
      </c>
      <c r="AE73" s="82">
        <v>1</v>
      </c>
      <c r="AF73" s="85">
        <v>1</v>
      </c>
      <c r="AG73" s="85"/>
      <c r="AH73" s="85">
        <v>1</v>
      </c>
      <c r="AI73" s="85">
        <v>1</v>
      </c>
      <c r="AJ73" s="85"/>
      <c r="AK73" s="85"/>
      <c r="AL73" s="85"/>
      <c r="AM73" s="85"/>
      <c r="AN73" s="85"/>
      <c r="AO73" s="85"/>
      <c r="AP73" s="85">
        <v>1</v>
      </c>
      <c r="AQ73" s="85"/>
      <c r="AR73" s="85"/>
      <c r="AS73" s="85"/>
      <c r="AT73" s="85"/>
      <c r="AU73" s="85"/>
      <c r="AV73" s="84">
        <v>1</v>
      </c>
      <c r="AW73" s="84"/>
      <c r="AX73" s="85"/>
      <c r="AY73" s="85">
        <v>1</v>
      </c>
      <c r="AZ73" s="85">
        <v>1</v>
      </c>
      <c r="BA73" s="85"/>
      <c r="BB73" s="85"/>
      <c r="BC73" s="85"/>
      <c r="BD73" s="85"/>
      <c r="BE73" s="85">
        <v>1</v>
      </c>
      <c r="BF73" s="85"/>
      <c r="BG73" s="82"/>
      <c r="BH73" s="82"/>
      <c r="BI73" s="82"/>
      <c r="BJ73" s="82"/>
      <c r="BK73" s="82">
        <v>1</v>
      </c>
      <c r="BL73" s="82">
        <v>1</v>
      </c>
      <c r="BM73" s="82"/>
      <c r="BN73" s="82">
        <v>1</v>
      </c>
      <c r="BO73" s="82"/>
      <c r="BP73" s="82"/>
      <c r="BQ73" s="82"/>
      <c r="BR73" s="103"/>
      <c r="BS73" s="70">
        <f t="shared" si="19"/>
        <v>9</v>
      </c>
      <c r="BT73" s="71">
        <f t="shared" si="20"/>
        <v>11</v>
      </c>
      <c r="BU73" s="72">
        <f t="shared" si="21"/>
        <v>3</v>
      </c>
      <c r="BV73" s="69">
        <f t="shared" si="22"/>
        <v>23</v>
      </c>
    </row>
    <row r="74" spans="1:74" x14ac:dyDescent="0.4">
      <c r="A74" s="134" t="s">
        <v>7</v>
      </c>
      <c r="B74" s="133" t="s">
        <v>238</v>
      </c>
      <c r="C74" s="85">
        <v>1</v>
      </c>
      <c r="D74" s="83"/>
      <c r="E74" s="82"/>
      <c r="F74" s="82"/>
      <c r="G74" s="82"/>
      <c r="H74" s="82"/>
      <c r="I74" s="82"/>
      <c r="J74" s="82"/>
      <c r="K74" s="82"/>
      <c r="L74" s="82">
        <v>1</v>
      </c>
      <c r="M74" s="82">
        <v>1</v>
      </c>
      <c r="N74" s="84"/>
      <c r="O74" s="82"/>
      <c r="P74" s="84">
        <v>1</v>
      </c>
      <c r="Q74" s="82"/>
      <c r="R74" s="82"/>
      <c r="S74" s="82"/>
      <c r="T74" s="82">
        <v>1</v>
      </c>
      <c r="U74" s="82"/>
      <c r="V74" s="82"/>
      <c r="W74" s="82"/>
      <c r="X74" s="82"/>
      <c r="Y74" s="82"/>
      <c r="Z74" s="82"/>
      <c r="AA74" s="82"/>
      <c r="AB74" s="82">
        <v>1</v>
      </c>
      <c r="AC74" s="82">
        <v>1</v>
      </c>
      <c r="AD74" s="82"/>
      <c r="AE74" s="82"/>
      <c r="AF74" s="85"/>
      <c r="AG74" s="85"/>
      <c r="AH74" s="85"/>
      <c r="AI74" s="85"/>
      <c r="AJ74" s="85"/>
      <c r="AK74" s="84"/>
      <c r="AL74" s="85"/>
      <c r="AM74" s="85"/>
      <c r="AN74" s="85">
        <v>1</v>
      </c>
      <c r="AO74" s="84">
        <v>1</v>
      </c>
      <c r="AP74" s="84"/>
      <c r="AQ74" s="84">
        <v>1</v>
      </c>
      <c r="AR74" s="85"/>
      <c r="AS74" s="85"/>
      <c r="AT74" s="85"/>
      <c r="AU74" s="85"/>
      <c r="AV74" s="85"/>
      <c r="AW74" s="85"/>
      <c r="AX74" s="84"/>
      <c r="AY74" s="85"/>
      <c r="AZ74" s="85">
        <v>1</v>
      </c>
      <c r="BA74" s="85"/>
      <c r="BB74" s="85"/>
      <c r="BC74" s="85"/>
      <c r="BD74" s="85"/>
      <c r="BE74" s="85"/>
      <c r="BF74" s="85"/>
      <c r="BG74" s="82"/>
      <c r="BH74" s="82"/>
      <c r="BI74" s="82"/>
      <c r="BJ74" s="82"/>
      <c r="BK74" s="82">
        <v>1</v>
      </c>
      <c r="BL74" s="82">
        <v>1</v>
      </c>
      <c r="BM74" s="82"/>
      <c r="BN74" s="82">
        <v>1</v>
      </c>
      <c r="BO74" s="82"/>
      <c r="BP74" s="82"/>
      <c r="BQ74" s="82"/>
      <c r="BR74" s="103"/>
      <c r="BS74" s="70">
        <f t="shared" si="19"/>
        <v>6</v>
      </c>
      <c r="BT74" s="71">
        <f t="shared" si="20"/>
        <v>5</v>
      </c>
      <c r="BU74" s="72">
        <f t="shared" si="21"/>
        <v>3</v>
      </c>
      <c r="BV74" s="69">
        <f t="shared" si="22"/>
        <v>14</v>
      </c>
    </row>
    <row r="75" spans="1:74" x14ac:dyDescent="0.4">
      <c r="A75" s="134" t="s">
        <v>6</v>
      </c>
      <c r="B75" s="133" t="s">
        <v>239</v>
      </c>
      <c r="C75" s="85">
        <v>1</v>
      </c>
      <c r="D75" s="122">
        <v>1</v>
      </c>
      <c r="E75" s="82">
        <v>1</v>
      </c>
      <c r="F75" s="82">
        <v>1</v>
      </c>
      <c r="G75" s="82">
        <v>1</v>
      </c>
      <c r="H75" s="82"/>
      <c r="I75" s="82"/>
      <c r="J75" s="82"/>
      <c r="K75" s="82"/>
      <c r="L75" s="82"/>
      <c r="M75" s="82"/>
      <c r="N75" s="82">
        <v>1</v>
      </c>
      <c r="O75" s="82"/>
      <c r="P75" s="82">
        <v>1</v>
      </c>
      <c r="Q75" s="82"/>
      <c r="R75" s="129"/>
      <c r="S75" s="82"/>
      <c r="T75" s="82">
        <v>1</v>
      </c>
      <c r="U75" s="84"/>
      <c r="V75" s="82"/>
      <c r="W75" s="82"/>
      <c r="X75" s="82"/>
      <c r="Y75" s="82"/>
      <c r="Z75" s="82"/>
      <c r="AA75" s="82"/>
      <c r="AB75" s="82">
        <v>1</v>
      </c>
      <c r="AC75" s="82">
        <v>1</v>
      </c>
      <c r="AD75" s="82">
        <v>1</v>
      </c>
      <c r="AE75" s="82">
        <v>1</v>
      </c>
      <c r="AF75" s="85">
        <v>1</v>
      </c>
      <c r="AG75" s="85"/>
      <c r="AH75" s="85">
        <v>1</v>
      </c>
      <c r="AI75" s="85">
        <v>1</v>
      </c>
      <c r="AJ75" s="85"/>
      <c r="AK75" s="85"/>
      <c r="AL75" s="85"/>
      <c r="AM75" s="85"/>
      <c r="AN75" s="85"/>
      <c r="AO75" s="85"/>
      <c r="AP75" s="85">
        <v>1</v>
      </c>
      <c r="AQ75" s="85"/>
      <c r="AR75" s="85"/>
      <c r="AS75" s="85"/>
      <c r="AT75" s="85"/>
      <c r="AU75" s="85"/>
      <c r="AV75" s="84">
        <v>1</v>
      </c>
      <c r="AW75" s="84"/>
      <c r="AX75" s="85"/>
      <c r="AY75" s="85">
        <v>1</v>
      </c>
      <c r="AZ75" s="85">
        <v>1</v>
      </c>
      <c r="BA75" s="85"/>
      <c r="BB75" s="85"/>
      <c r="BC75" s="85"/>
      <c r="BD75" s="85"/>
      <c r="BE75" s="85">
        <v>1</v>
      </c>
      <c r="BF75" s="85"/>
      <c r="BG75" s="82"/>
      <c r="BH75" s="82"/>
      <c r="BI75" s="82"/>
      <c r="BJ75" s="82"/>
      <c r="BK75" s="82">
        <v>1</v>
      </c>
      <c r="BL75" s="82">
        <v>1</v>
      </c>
      <c r="BM75" s="82"/>
      <c r="BN75" s="82">
        <v>1</v>
      </c>
      <c r="BO75" s="82"/>
      <c r="BP75" s="82"/>
      <c r="BQ75" s="82"/>
      <c r="BR75" s="103"/>
      <c r="BS75" s="70">
        <f t="shared" si="19"/>
        <v>9</v>
      </c>
      <c r="BT75" s="73">
        <f t="shared" si="20"/>
        <v>11</v>
      </c>
      <c r="BU75" s="74">
        <f t="shared" si="21"/>
        <v>3</v>
      </c>
      <c r="BV75" s="69">
        <f t="shared" si="22"/>
        <v>23</v>
      </c>
    </row>
    <row r="76" spans="1:74" x14ac:dyDescent="0.4">
      <c r="A76" s="134" t="s">
        <v>5</v>
      </c>
      <c r="B76" s="133" t="s">
        <v>240</v>
      </c>
      <c r="C76" s="85">
        <v>1</v>
      </c>
      <c r="D76" s="83"/>
      <c r="E76" s="82"/>
      <c r="F76" s="82"/>
      <c r="G76" s="82"/>
      <c r="H76" s="82"/>
      <c r="I76" s="82"/>
      <c r="J76" s="82"/>
      <c r="K76" s="82"/>
      <c r="L76" s="82">
        <v>1</v>
      </c>
      <c r="M76" s="82">
        <v>1</v>
      </c>
      <c r="N76" s="84"/>
      <c r="O76" s="82"/>
      <c r="P76" s="84">
        <v>1</v>
      </c>
      <c r="Q76" s="82"/>
      <c r="R76" s="82"/>
      <c r="S76" s="82"/>
      <c r="T76" s="82">
        <v>1</v>
      </c>
      <c r="U76" s="82"/>
      <c r="V76" s="82"/>
      <c r="W76" s="82"/>
      <c r="X76" s="82"/>
      <c r="Y76" s="82"/>
      <c r="Z76" s="82"/>
      <c r="AA76" s="82"/>
      <c r="AB76" s="82">
        <v>1</v>
      </c>
      <c r="AC76" s="82">
        <v>1</v>
      </c>
      <c r="AD76" s="82"/>
      <c r="AE76" s="82"/>
      <c r="AF76" s="85"/>
      <c r="AG76" s="85"/>
      <c r="AH76" s="85"/>
      <c r="AI76" s="85"/>
      <c r="AJ76" s="85"/>
      <c r="AK76" s="84"/>
      <c r="AL76" s="85"/>
      <c r="AM76" s="85"/>
      <c r="AN76" s="85">
        <v>1</v>
      </c>
      <c r="AO76" s="84">
        <v>1</v>
      </c>
      <c r="AP76" s="84"/>
      <c r="AQ76" s="84">
        <v>1</v>
      </c>
      <c r="AR76" s="85"/>
      <c r="AS76" s="85"/>
      <c r="AT76" s="85"/>
      <c r="AU76" s="85"/>
      <c r="AV76" s="85"/>
      <c r="AW76" s="85"/>
      <c r="AX76" s="84"/>
      <c r="AY76" s="85"/>
      <c r="AZ76" s="85">
        <v>1</v>
      </c>
      <c r="BA76" s="85"/>
      <c r="BB76" s="85"/>
      <c r="BC76" s="85"/>
      <c r="BD76" s="85"/>
      <c r="BE76" s="85"/>
      <c r="BF76" s="85"/>
      <c r="BG76" s="82"/>
      <c r="BH76" s="82"/>
      <c r="BI76" s="82"/>
      <c r="BJ76" s="82"/>
      <c r="BK76" s="82">
        <v>1</v>
      </c>
      <c r="BL76" s="82">
        <v>1</v>
      </c>
      <c r="BM76" s="82"/>
      <c r="BN76" s="82">
        <v>1</v>
      </c>
      <c r="BO76" s="82"/>
      <c r="BP76" s="82"/>
      <c r="BQ76" s="82"/>
      <c r="BR76" s="103"/>
      <c r="BS76" s="70">
        <f t="shared" si="19"/>
        <v>6</v>
      </c>
      <c r="BT76" s="71">
        <f t="shared" si="20"/>
        <v>5</v>
      </c>
      <c r="BU76" s="72">
        <f t="shared" si="21"/>
        <v>3</v>
      </c>
      <c r="BV76" s="69">
        <f t="shared" si="22"/>
        <v>14</v>
      </c>
    </row>
    <row r="77" spans="1:74" x14ac:dyDescent="0.4">
      <c r="A77" s="446" t="s">
        <v>20</v>
      </c>
      <c r="B77" s="152" t="s">
        <v>267</v>
      </c>
      <c r="C77" s="87"/>
      <c r="D77" s="8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>
        <v>1</v>
      </c>
      <c r="U77" s="84">
        <v>1</v>
      </c>
      <c r="V77" s="82">
        <v>1</v>
      </c>
      <c r="W77" s="82"/>
      <c r="X77" s="122"/>
      <c r="Y77" s="84">
        <v>1</v>
      </c>
      <c r="Z77" s="84"/>
      <c r="AA77" s="84"/>
      <c r="AB77" s="84"/>
      <c r="AC77" s="82"/>
      <c r="AD77" s="82"/>
      <c r="AE77" s="82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>
        <v>1</v>
      </c>
      <c r="AV77" s="85">
        <v>1</v>
      </c>
      <c r="AW77" s="85">
        <v>1</v>
      </c>
      <c r="AX77" s="85"/>
      <c r="AY77" s="85"/>
      <c r="AZ77" s="85"/>
      <c r="BA77" s="85"/>
      <c r="BB77" s="84"/>
      <c r="BC77" s="84"/>
      <c r="BD77" s="84"/>
      <c r="BE77" s="85">
        <v>1</v>
      </c>
      <c r="BF77" s="85"/>
      <c r="BG77" s="82"/>
      <c r="BH77" s="82"/>
      <c r="BI77" s="82"/>
      <c r="BJ77" s="82"/>
      <c r="BK77" s="82">
        <v>1</v>
      </c>
      <c r="BL77" s="82"/>
      <c r="BM77" s="82"/>
      <c r="BN77" s="82">
        <v>1</v>
      </c>
      <c r="BO77" s="82"/>
      <c r="BP77" s="82"/>
      <c r="BQ77" s="82"/>
      <c r="BR77" s="103"/>
      <c r="BS77" s="75">
        <f t="shared" si="19"/>
        <v>4</v>
      </c>
      <c r="BT77" s="76">
        <f t="shared" si="20"/>
        <v>4</v>
      </c>
      <c r="BU77" s="77">
        <f t="shared" si="21"/>
        <v>2</v>
      </c>
      <c r="BV77" s="69">
        <f t="shared" si="22"/>
        <v>10</v>
      </c>
    </row>
    <row r="78" spans="1:74" x14ac:dyDescent="0.4">
      <c r="A78" s="121" t="s">
        <v>227</v>
      </c>
      <c r="B78" s="123" t="s">
        <v>303</v>
      </c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105"/>
      <c r="BS78" s="67"/>
      <c r="BT78" s="66"/>
      <c r="BU78" s="66"/>
      <c r="BV78" s="64"/>
    </row>
    <row r="79" spans="1:74" x14ac:dyDescent="0.4">
      <c r="A79" s="107" t="s">
        <v>10</v>
      </c>
      <c r="B79" s="22" t="s">
        <v>186</v>
      </c>
      <c r="C79" s="82"/>
      <c r="D79" s="83"/>
      <c r="E79" s="82"/>
      <c r="F79" s="82"/>
      <c r="G79" s="82"/>
      <c r="H79" s="82"/>
      <c r="I79" s="82"/>
      <c r="J79" s="82">
        <v>1</v>
      </c>
      <c r="K79" s="82">
        <v>1</v>
      </c>
      <c r="L79" s="82"/>
      <c r="M79" s="82"/>
      <c r="N79" s="82">
        <v>1</v>
      </c>
      <c r="O79" s="82"/>
      <c r="P79" s="82"/>
      <c r="Q79" s="82"/>
      <c r="R79" s="82"/>
      <c r="S79" s="82"/>
      <c r="T79" s="82"/>
      <c r="U79" s="82">
        <v>1</v>
      </c>
      <c r="V79" s="82"/>
      <c r="W79" s="82"/>
      <c r="X79" s="82"/>
      <c r="Y79" s="82">
        <v>1</v>
      </c>
      <c r="Z79" s="82"/>
      <c r="AA79" s="82"/>
      <c r="AB79" s="82"/>
      <c r="AC79" s="82"/>
      <c r="AD79" s="82"/>
      <c r="AE79" s="82"/>
      <c r="AF79" s="85"/>
      <c r="AG79" s="85"/>
      <c r="AH79" s="85"/>
      <c r="AI79" s="85"/>
      <c r="AJ79" s="85">
        <v>1</v>
      </c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>
        <v>1</v>
      </c>
      <c r="BE79" s="85"/>
      <c r="BF79" s="85"/>
      <c r="BG79" s="82"/>
      <c r="BH79" s="82"/>
      <c r="BI79" s="84"/>
      <c r="BJ79" s="84"/>
      <c r="BK79" s="82">
        <v>1</v>
      </c>
      <c r="BL79" s="82">
        <v>1</v>
      </c>
      <c r="BM79" s="82"/>
      <c r="BN79" s="82">
        <v>1</v>
      </c>
      <c r="BO79" s="82">
        <v>1</v>
      </c>
      <c r="BP79" s="82"/>
      <c r="BQ79" s="82"/>
      <c r="BR79" s="103"/>
      <c r="BS79" s="70">
        <f>SUM(C79:AB79)</f>
        <v>5</v>
      </c>
      <c r="BT79" s="71">
        <f>SUM(AC79:BJ79)</f>
        <v>2</v>
      </c>
      <c r="BU79" s="72">
        <f>SUM(BK79:BR79)</f>
        <v>4</v>
      </c>
      <c r="BV79" s="69">
        <f>SUM(BS79:BU79)</f>
        <v>11</v>
      </c>
    </row>
    <row r="80" spans="1:74" x14ac:dyDescent="0.4">
      <c r="A80" s="107" t="s">
        <v>9</v>
      </c>
      <c r="B80" s="22" t="s">
        <v>187</v>
      </c>
      <c r="C80" s="82"/>
      <c r="D80" s="83"/>
      <c r="E80" s="82"/>
      <c r="F80" s="82"/>
      <c r="G80" s="82"/>
      <c r="H80" s="82"/>
      <c r="I80" s="82"/>
      <c r="J80" s="82">
        <v>1</v>
      </c>
      <c r="K80" s="82">
        <v>1</v>
      </c>
      <c r="L80" s="82"/>
      <c r="M80" s="82">
        <v>1</v>
      </c>
      <c r="N80" s="82"/>
      <c r="O80" s="82"/>
      <c r="P80" s="82"/>
      <c r="Q80" s="82"/>
      <c r="R80" s="82">
        <v>1</v>
      </c>
      <c r="S80" s="82"/>
      <c r="T80" s="82"/>
      <c r="U80" s="82">
        <v>1</v>
      </c>
      <c r="V80" s="82"/>
      <c r="W80" s="82"/>
      <c r="X80" s="82"/>
      <c r="Y80" s="82">
        <v>1</v>
      </c>
      <c r="Z80" s="82"/>
      <c r="AA80" s="82"/>
      <c r="AB80" s="82">
        <v>1</v>
      </c>
      <c r="AC80" s="82"/>
      <c r="AD80" s="82"/>
      <c r="AE80" s="82"/>
      <c r="AF80" s="85"/>
      <c r="AG80" s="85"/>
      <c r="AH80" s="85"/>
      <c r="AI80" s="85"/>
      <c r="AJ80" s="85">
        <v>1</v>
      </c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>
        <v>1</v>
      </c>
      <c r="BE80" s="85"/>
      <c r="BF80" s="85"/>
      <c r="BG80" s="82"/>
      <c r="BH80" s="82"/>
      <c r="BI80" s="84"/>
      <c r="BJ80" s="84"/>
      <c r="BK80" s="82">
        <v>1</v>
      </c>
      <c r="BL80" s="82">
        <v>1</v>
      </c>
      <c r="BM80" s="82"/>
      <c r="BN80" s="82">
        <v>1</v>
      </c>
      <c r="BO80" s="82">
        <v>1</v>
      </c>
      <c r="BP80" s="82"/>
      <c r="BQ80" s="82"/>
      <c r="BR80" s="103"/>
      <c r="BS80" s="70">
        <f>SUM(C80:AB80)</f>
        <v>7</v>
      </c>
      <c r="BT80" s="71">
        <f>SUM(AC80:BJ80)</f>
        <v>2</v>
      </c>
      <c r="BU80" s="72">
        <f>SUM(BK80:BR80)</f>
        <v>4</v>
      </c>
      <c r="BV80" s="69">
        <f>SUM(BS80:BU80)</f>
        <v>13</v>
      </c>
    </row>
    <row r="81" spans="1:74" ht="12.6" thickBot="1" x14ac:dyDescent="0.45">
      <c r="A81" s="107" t="s">
        <v>8</v>
      </c>
      <c r="B81" s="22" t="s">
        <v>188</v>
      </c>
      <c r="C81" s="82"/>
      <c r="D81" s="83"/>
      <c r="E81" s="82"/>
      <c r="F81" s="82"/>
      <c r="G81" s="82"/>
      <c r="H81" s="82"/>
      <c r="I81" s="82"/>
      <c r="J81" s="82">
        <v>1</v>
      </c>
      <c r="K81" s="82">
        <v>1</v>
      </c>
      <c r="L81" s="82"/>
      <c r="M81" s="82"/>
      <c r="N81" s="82"/>
      <c r="O81" s="82"/>
      <c r="P81" s="82"/>
      <c r="Q81" s="82"/>
      <c r="R81" s="82">
        <v>1</v>
      </c>
      <c r="S81" s="82"/>
      <c r="T81" s="82"/>
      <c r="U81" s="82">
        <v>1</v>
      </c>
      <c r="V81" s="82"/>
      <c r="W81" s="82"/>
      <c r="X81" s="82"/>
      <c r="Y81" s="82">
        <v>1</v>
      </c>
      <c r="Z81" s="82"/>
      <c r="AA81" s="82"/>
      <c r="AB81" s="82">
        <v>1</v>
      </c>
      <c r="AC81" s="82"/>
      <c r="AD81" s="82"/>
      <c r="AE81" s="82"/>
      <c r="AF81" s="85"/>
      <c r="AG81" s="85"/>
      <c r="AH81" s="85"/>
      <c r="AI81" s="85"/>
      <c r="AJ81" s="85">
        <v>1</v>
      </c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>
        <v>1</v>
      </c>
      <c r="BE81" s="85"/>
      <c r="BF81" s="85"/>
      <c r="BG81" s="82"/>
      <c r="BH81" s="82"/>
      <c r="BI81" s="84"/>
      <c r="BJ81" s="84"/>
      <c r="BK81" s="82">
        <v>1</v>
      </c>
      <c r="BL81" s="82">
        <v>1</v>
      </c>
      <c r="BM81" s="82"/>
      <c r="BN81" s="82">
        <v>1</v>
      </c>
      <c r="BO81" s="82">
        <v>1</v>
      </c>
      <c r="BP81" s="82"/>
      <c r="BQ81" s="82"/>
      <c r="BR81" s="103"/>
      <c r="BS81" s="75">
        <f>SUM(C81:AB81)</f>
        <v>6</v>
      </c>
      <c r="BT81" s="76">
        <f>SUM(AC81:BJ81)</f>
        <v>2</v>
      </c>
      <c r="BU81" s="77">
        <f>SUM(BK81:BR81)</f>
        <v>4</v>
      </c>
      <c r="BV81" s="137">
        <f>SUM(BS81:BU81)</f>
        <v>12</v>
      </c>
    </row>
    <row r="82" spans="1:74" x14ac:dyDescent="0.4">
      <c r="A82" s="489" t="s">
        <v>205</v>
      </c>
      <c r="B82" s="490"/>
      <c r="C82" s="68">
        <f t="shared" ref="C82:AH82" si="23">SUM(C6:C15,C17:C25,C27:C38,C40:C52,C55:C61,C79:C81)</f>
        <v>3</v>
      </c>
      <c r="D82" s="68">
        <f t="shared" si="23"/>
        <v>2</v>
      </c>
      <c r="E82" s="68">
        <f t="shared" si="23"/>
        <v>5</v>
      </c>
      <c r="F82" s="68">
        <f t="shared" si="23"/>
        <v>2</v>
      </c>
      <c r="G82" s="68">
        <f t="shared" si="23"/>
        <v>8</v>
      </c>
      <c r="H82" s="68">
        <f t="shared" si="23"/>
        <v>9</v>
      </c>
      <c r="I82" s="68">
        <f t="shared" si="23"/>
        <v>3</v>
      </c>
      <c r="J82" s="68">
        <f t="shared" si="23"/>
        <v>5</v>
      </c>
      <c r="K82" s="68">
        <f t="shared" si="23"/>
        <v>10</v>
      </c>
      <c r="L82" s="68">
        <f t="shared" si="23"/>
        <v>4</v>
      </c>
      <c r="M82" s="68">
        <f t="shared" si="23"/>
        <v>7</v>
      </c>
      <c r="N82" s="68">
        <f t="shared" si="23"/>
        <v>7</v>
      </c>
      <c r="O82" s="68">
        <f t="shared" si="23"/>
        <v>4</v>
      </c>
      <c r="P82" s="68">
        <f t="shared" si="23"/>
        <v>4</v>
      </c>
      <c r="Q82" s="68">
        <f t="shared" si="23"/>
        <v>2</v>
      </c>
      <c r="R82" s="68">
        <f t="shared" si="23"/>
        <v>4</v>
      </c>
      <c r="S82" s="68">
        <f t="shared" si="23"/>
        <v>1</v>
      </c>
      <c r="T82" s="68">
        <f t="shared" si="23"/>
        <v>0</v>
      </c>
      <c r="U82" s="68">
        <f t="shared" si="23"/>
        <v>6</v>
      </c>
      <c r="V82" s="68">
        <f t="shared" si="23"/>
        <v>6</v>
      </c>
      <c r="W82" s="68">
        <f t="shared" si="23"/>
        <v>9</v>
      </c>
      <c r="X82" s="68">
        <f t="shared" si="23"/>
        <v>1</v>
      </c>
      <c r="Y82" s="68">
        <f t="shared" si="23"/>
        <v>6</v>
      </c>
      <c r="Z82" s="68">
        <f t="shared" si="23"/>
        <v>2</v>
      </c>
      <c r="AA82" s="68">
        <f t="shared" si="23"/>
        <v>7</v>
      </c>
      <c r="AB82" s="68">
        <f t="shared" si="23"/>
        <v>8</v>
      </c>
      <c r="AC82" s="68">
        <f t="shared" si="23"/>
        <v>5</v>
      </c>
      <c r="AD82" s="68">
        <f t="shared" si="23"/>
        <v>3</v>
      </c>
      <c r="AE82" s="68">
        <f t="shared" si="23"/>
        <v>6</v>
      </c>
      <c r="AF82" s="68">
        <f t="shared" si="23"/>
        <v>4</v>
      </c>
      <c r="AG82" s="68">
        <f t="shared" si="23"/>
        <v>3</v>
      </c>
      <c r="AH82" s="68">
        <f t="shared" si="23"/>
        <v>9</v>
      </c>
      <c r="AI82" s="68">
        <f t="shared" ref="AI82:BN82" si="24">SUM(AI6:AI15,AI17:AI25,AI27:AI38,AI40:AI52,AI55:AI61,AI79:AI81)</f>
        <v>3</v>
      </c>
      <c r="AJ82" s="68">
        <f t="shared" si="24"/>
        <v>9</v>
      </c>
      <c r="AK82" s="68">
        <f t="shared" si="24"/>
        <v>7</v>
      </c>
      <c r="AL82" s="68">
        <f t="shared" si="24"/>
        <v>11</v>
      </c>
      <c r="AM82" s="68">
        <f t="shared" si="24"/>
        <v>14</v>
      </c>
      <c r="AN82" s="68">
        <f t="shared" si="24"/>
        <v>1</v>
      </c>
      <c r="AO82" s="68">
        <f t="shared" si="24"/>
        <v>5</v>
      </c>
      <c r="AP82" s="68">
        <f t="shared" si="24"/>
        <v>5</v>
      </c>
      <c r="AQ82" s="68">
        <f t="shared" si="24"/>
        <v>3</v>
      </c>
      <c r="AR82" s="68">
        <f t="shared" si="24"/>
        <v>1</v>
      </c>
      <c r="AS82" s="68">
        <f t="shared" si="24"/>
        <v>4</v>
      </c>
      <c r="AT82" s="68">
        <f t="shared" si="24"/>
        <v>1</v>
      </c>
      <c r="AU82" s="68">
        <f t="shared" si="24"/>
        <v>1</v>
      </c>
      <c r="AV82" s="68">
        <f t="shared" si="24"/>
        <v>12</v>
      </c>
      <c r="AW82" s="68">
        <f t="shared" si="24"/>
        <v>5</v>
      </c>
      <c r="AX82" s="68">
        <f t="shared" si="24"/>
        <v>8</v>
      </c>
      <c r="AY82" s="68">
        <f t="shared" si="24"/>
        <v>14</v>
      </c>
      <c r="AZ82" s="68">
        <f t="shared" si="24"/>
        <v>3</v>
      </c>
      <c r="BA82" s="68">
        <f t="shared" si="24"/>
        <v>12</v>
      </c>
      <c r="BB82" s="68">
        <f t="shared" si="24"/>
        <v>3</v>
      </c>
      <c r="BC82" s="68">
        <f t="shared" si="24"/>
        <v>9</v>
      </c>
      <c r="BD82" s="68">
        <f t="shared" si="24"/>
        <v>3</v>
      </c>
      <c r="BE82" s="68">
        <f t="shared" si="24"/>
        <v>6</v>
      </c>
      <c r="BF82" s="68">
        <f t="shared" si="24"/>
        <v>9</v>
      </c>
      <c r="BG82" s="68">
        <f t="shared" si="24"/>
        <v>1</v>
      </c>
      <c r="BH82" s="68">
        <f t="shared" si="24"/>
        <v>5</v>
      </c>
      <c r="BI82" s="68">
        <f t="shared" si="24"/>
        <v>1</v>
      </c>
      <c r="BJ82" s="68">
        <f t="shared" si="24"/>
        <v>1</v>
      </c>
      <c r="BK82" s="68">
        <f t="shared" si="24"/>
        <v>46</v>
      </c>
      <c r="BL82" s="68">
        <f t="shared" si="24"/>
        <v>6</v>
      </c>
      <c r="BM82" s="68">
        <f t="shared" si="24"/>
        <v>12</v>
      </c>
      <c r="BN82" s="68">
        <f t="shared" si="24"/>
        <v>11</v>
      </c>
      <c r="BO82" s="68">
        <f t="shared" ref="BO82:BU82" si="25">SUM(BO6:BO15,BO17:BO25,BO27:BO38,BO40:BO52,BO55:BO61,BO79:BO81)</f>
        <v>4</v>
      </c>
      <c r="BP82" s="68">
        <f t="shared" si="25"/>
        <v>9</v>
      </c>
      <c r="BQ82" s="68">
        <f t="shared" si="25"/>
        <v>6</v>
      </c>
      <c r="BR82" s="138">
        <f t="shared" si="25"/>
        <v>4</v>
      </c>
      <c r="BS82" s="141">
        <f t="shared" si="25"/>
        <v>125</v>
      </c>
      <c r="BT82" s="142">
        <f t="shared" si="25"/>
        <v>187</v>
      </c>
      <c r="BU82" s="142">
        <f t="shared" si="25"/>
        <v>98</v>
      </c>
      <c r="BV82" s="143">
        <f>SUM(BS82:BU82)</f>
        <v>410</v>
      </c>
    </row>
    <row r="83" spans="1:74" x14ac:dyDescent="0.4">
      <c r="A83" s="491" t="s">
        <v>275</v>
      </c>
      <c r="B83" s="492"/>
      <c r="C83" s="136">
        <f t="shared" ref="C83:AH83" si="26">SUM(C6:C15,C17:C25,C27:C38,C40:C52,C63:C69,C79:C81)</f>
        <v>2</v>
      </c>
      <c r="D83" s="136">
        <f t="shared" si="26"/>
        <v>2</v>
      </c>
      <c r="E83" s="136">
        <f t="shared" si="26"/>
        <v>6</v>
      </c>
      <c r="F83" s="136">
        <f t="shared" si="26"/>
        <v>2</v>
      </c>
      <c r="G83" s="136">
        <f t="shared" si="26"/>
        <v>5</v>
      </c>
      <c r="H83" s="136">
        <f t="shared" si="26"/>
        <v>12</v>
      </c>
      <c r="I83" s="136">
        <f t="shared" si="26"/>
        <v>1</v>
      </c>
      <c r="J83" s="136">
        <f t="shared" si="26"/>
        <v>5</v>
      </c>
      <c r="K83" s="136">
        <f t="shared" si="26"/>
        <v>6</v>
      </c>
      <c r="L83" s="136">
        <f t="shared" si="26"/>
        <v>3</v>
      </c>
      <c r="M83" s="136">
        <f t="shared" si="26"/>
        <v>7</v>
      </c>
      <c r="N83" s="136">
        <f t="shared" si="26"/>
        <v>5</v>
      </c>
      <c r="O83" s="136">
        <f t="shared" si="26"/>
        <v>5</v>
      </c>
      <c r="P83" s="136">
        <f t="shared" si="26"/>
        <v>4</v>
      </c>
      <c r="Q83" s="136">
        <f t="shared" si="26"/>
        <v>2</v>
      </c>
      <c r="R83" s="136">
        <f t="shared" si="26"/>
        <v>4</v>
      </c>
      <c r="S83" s="136">
        <f t="shared" si="26"/>
        <v>1</v>
      </c>
      <c r="T83" s="136">
        <f t="shared" si="26"/>
        <v>0</v>
      </c>
      <c r="U83" s="136">
        <f t="shared" si="26"/>
        <v>7</v>
      </c>
      <c r="V83" s="136">
        <f t="shared" si="26"/>
        <v>5</v>
      </c>
      <c r="W83" s="136">
        <f t="shared" si="26"/>
        <v>12</v>
      </c>
      <c r="X83" s="136">
        <f t="shared" si="26"/>
        <v>1</v>
      </c>
      <c r="Y83" s="136">
        <f t="shared" si="26"/>
        <v>6</v>
      </c>
      <c r="Z83" s="136">
        <f t="shared" si="26"/>
        <v>2</v>
      </c>
      <c r="AA83" s="136">
        <f t="shared" si="26"/>
        <v>7</v>
      </c>
      <c r="AB83" s="136">
        <f t="shared" si="26"/>
        <v>10</v>
      </c>
      <c r="AC83" s="136">
        <f t="shared" si="26"/>
        <v>3</v>
      </c>
      <c r="AD83" s="136">
        <f t="shared" si="26"/>
        <v>2</v>
      </c>
      <c r="AE83" s="136">
        <f t="shared" si="26"/>
        <v>6</v>
      </c>
      <c r="AF83" s="136">
        <f t="shared" si="26"/>
        <v>4</v>
      </c>
      <c r="AG83" s="136">
        <f t="shared" si="26"/>
        <v>2</v>
      </c>
      <c r="AH83" s="136">
        <f t="shared" si="26"/>
        <v>13</v>
      </c>
      <c r="AI83" s="136">
        <f t="shared" ref="AI83:BO83" si="27">SUM(AI6:AI15,AI17:AI25,AI27:AI38,AI40:AI52,AI63:AI69,AI79:AI81)</f>
        <v>2</v>
      </c>
      <c r="AJ83" s="136">
        <f t="shared" si="27"/>
        <v>5</v>
      </c>
      <c r="AK83" s="136">
        <f t="shared" si="27"/>
        <v>4</v>
      </c>
      <c r="AL83" s="136">
        <f t="shared" si="27"/>
        <v>7</v>
      </c>
      <c r="AM83" s="136">
        <f t="shared" si="27"/>
        <v>18</v>
      </c>
      <c r="AN83" s="136">
        <f t="shared" si="27"/>
        <v>1</v>
      </c>
      <c r="AO83" s="136">
        <f t="shared" si="27"/>
        <v>5</v>
      </c>
      <c r="AP83" s="136">
        <f t="shared" si="27"/>
        <v>2</v>
      </c>
      <c r="AQ83" s="136">
        <f t="shared" si="27"/>
        <v>4</v>
      </c>
      <c r="AR83" s="136">
        <f t="shared" si="27"/>
        <v>1</v>
      </c>
      <c r="AS83" s="136">
        <f t="shared" si="27"/>
        <v>10</v>
      </c>
      <c r="AT83" s="136">
        <f t="shared" si="27"/>
        <v>1</v>
      </c>
      <c r="AU83" s="136">
        <f t="shared" si="27"/>
        <v>1</v>
      </c>
      <c r="AV83" s="136">
        <f t="shared" si="27"/>
        <v>10</v>
      </c>
      <c r="AW83" s="136">
        <f t="shared" si="27"/>
        <v>5</v>
      </c>
      <c r="AX83" s="136">
        <f t="shared" si="27"/>
        <v>11</v>
      </c>
      <c r="AY83" s="136">
        <f t="shared" si="27"/>
        <v>13</v>
      </c>
      <c r="AZ83" s="136">
        <f t="shared" si="27"/>
        <v>2</v>
      </c>
      <c r="BA83" s="136">
        <f t="shared" si="27"/>
        <v>10</v>
      </c>
      <c r="BB83" s="136">
        <f t="shared" si="27"/>
        <v>3</v>
      </c>
      <c r="BC83" s="136">
        <f t="shared" si="27"/>
        <v>8</v>
      </c>
      <c r="BD83" s="136">
        <f t="shared" si="27"/>
        <v>3</v>
      </c>
      <c r="BE83" s="136">
        <f t="shared" si="27"/>
        <v>6</v>
      </c>
      <c r="BF83" s="136">
        <f t="shared" si="27"/>
        <v>8</v>
      </c>
      <c r="BG83" s="136">
        <f t="shared" si="27"/>
        <v>2</v>
      </c>
      <c r="BH83" s="136">
        <f t="shared" si="27"/>
        <v>5</v>
      </c>
      <c r="BI83" s="136">
        <f t="shared" si="27"/>
        <v>1</v>
      </c>
      <c r="BJ83" s="136">
        <f t="shared" si="27"/>
        <v>1</v>
      </c>
      <c r="BK83" s="136">
        <f t="shared" si="27"/>
        <v>46</v>
      </c>
      <c r="BL83" s="136">
        <f t="shared" si="27"/>
        <v>6</v>
      </c>
      <c r="BM83" s="136">
        <f t="shared" si="27"/>
        <v>12</v>
      </c>
      <c r="BN83" s="136">
        <f t="shared" si="27"/>
        <v>11</v>
      </c>
      <c r="BO83" s="136">
        <f t="shared" si="27"/>
        <v>4</v>
      </c>
      <c r="BP83" s="68">
        <f>SUM(BP7:BP16,BP18:BP26,BP28:BP39,BP41:BP53,BP56:BP62,BP80:BP82)</f>
        <v>17</v>
      </c>
      <c r="BQ83" s="136">
        <f>SUM(BQ6:BQ15,BQ17:BQ25,BQ27:BQ38,BQ40:BQ52,BQ63:BQ69,BQ79:BQ81)</f>
        <v>6</v>
      </c>
      <c r="BR83" s="139">
        <f>SUM(BR6:BR15,BR17:BR25,BR27:BR38,BR40:BR52,BR63:BR69,BR79:BR81)</f>
        <v>4</v>
      </c>
      <c r="BS83" s="144">
        <f>SUM(BS6:BS15,BS17:BS25,BS27:BS38,BS40:BS52,BS63:BS69,BS79:BS81)</f>
        <v>122</v>
      </c>
      <c r="BT83" s="136">
        <f>SUM(BT6:BT15,BT17:BT25,BT27:BT38,BT40:BT52,BT63:BT69,BT79:BT81)</f>
        <v>179</v>
      </c>
      <c r="BU83" s="136">
        <f>SUM(BU6:BU15,BU17:BU25,BU27:BU38,BU40:BU52,BU63:BU69,BU79:BU81)</f>
        <v>97</v>
      </c>
      <c r="BV83" s="137">
        <f>SUM(BS83:BU83)</f>
        <v>398</v>
      </c>
    </row>
    <row r="84" spans="1:74" ht="12.6" thickBot="1" x14ac:dyDescent="0.45">
      <c r="A84" s="487" t="s">
        <v>244</v>
      </c>
      <c r="B84" s="488"/>
      <c r="C84" s="128">
        <f t="shared" ref="C84:AH84" si="28">SUM(C6:C15,C17:C25,C27:C38,C40:C52,C71:C77,C79:C81)</f>
        <v>8</v>
      </c>
      <c r="D84" s="128">
        <f t="shared" si="28"/>
        <v>5</v>
      </c>
      <c r="E84" s="128">
        <f t="shared" si="28"/>
        <v>8</v>
      </c>
      <c r="F84" s="128">
        <f t="shared" si="28"/>
        <v>5</v>
      </c>
      <c r="G84" s="128">
        <f t="shared" si="28"/>
        <v>8</v>
      </c>
      <c r="H84" s="128">
        <f t="shared" si="28"/>
        <v>7</v>
      </c>
      <c r="I84" s="128">
        <f t="shared" si="28"/>
        <v>1</v>
      </c>
      <c r="J84" s="128">
        <f t="shared" si="28"/>
        <v>4</v>
      </c>
      <c r="K84" s="128">
        <f t="shared" si="28"/>
        <v>6</v>
      </c>
      <c r="L84" s="128">
        <f t="shared" si="28"/>
        <v>6</v>
      </c>
      <c r="M84" s="128">
        <f t="shared" si="28"/>
        <v>10</v>
      </c>
      <c r="N84" s="128">
        <f t="shared" si="28"/>
        <v>8</v>
      </c>
      <c r="O84" s="128">
        <f t="shared" si="28"/>
        <v>4</v>
      </c>
      <c r="P84" s="128">
        <f t="shared" si="28"/>
        <v>10</v>
      </c>
      <c r="Q84" s="128">
        <f t="shared" si="28"/>
        <v>2</v>
      </c>
      <c r="R84" s="128">
        <f t="shared" si="28"/>
        <v>4</v>
      </c>
      <c r="S84" s="128">
        <f t="shared" si="28"/>
        <v>1</v>
      </c>
      <c r="T84" s="128">
        <f t="shared" si="28"/>
        <v>7</v>
      </c>
      <c r="U84" s="128">
        <f t="shared" si="28"/>
        <v>7</v>
      </c>
      <c r="V84" s="128">
        <f t="shared" si="28"/>
        <v>5</v>
      </c>
      <c r="W84" s="128">
        <f t="shared" si="28"/>
        <v>6</v>
      </c>
      <c r="X84" s="128">
        <f t="shared" si="28"/>
        <v>1</v>
      </c>
      <c r="Y84" s="128">
        <f t="shared" si="28"/>
        <v>6</v>
      </c>
      <c r="Z84" s="128">
        <f t="shared" si="28"/>
        <v>2</v>
      </c>
      <c r="AA84" s="128">
        <f t="shared" si="28"/>
        <v>6</v>
      </c>
      <c r="AB84" s="128">
        <f t="shared" si="28"/>
        <v>10</v>
      </c>
      <c r="AC84" s="128">
        <f t="shared" si="28"/>
        <v>9</v>
      </c>
      <c r="AD84" s="128">
        <f t="shared" si="28"/>
        <v>5</v>
      </c>
      <c r="AE84" s="128">
        <f t="shared" si="28"/>
        <v>8</v>
      </c>
      <c r="AF84" s="128">
        <f t="shared" si="28"/>
        <v>7</v>
      </c>
      <c r="AG84" s="128">
        <f t="shared" si="28"/>
        <v>2</v>
      </c>
      <c r="AH84" s="128">
        <f t="shared" si="28"/>
        <v>12</v>
      </c>
      <c r="AI84" s="128">
        <f t="shared" ref="AI84:BN84" si="29">SUM(AI6:AI15,AI17:AI25,AI27:AI38,AI40:AI52,AI71:AI77,AI79:AI81)</f>
        <v>5</v>
      </c>
      <c r="AJ84" s="128">
        <f t="shared" si="29"/>
        <v>5</v>
      </c>
      <c r="AK84" s="128">
        <f t="shared" si="29"/>
        <v>3</v>
      </c>
      <c r="AL84" s="128">
        <f t="shared" si="29"/>
        <v>7</v>
      </c>
      <c r="AM84" s="128">
        <f t="shared" si="29"/>
        <v>13</v>
      </c>
      <c r="AN84" s="128">
        <f t="shared" si="29"/>
        <v>4</v>
      </c>
      <c r="AO84" s="128">
        <f t="shared" si="29"/>
        <v>8</v>
      </c>
      <c r="AP84" s="128">
        <f t="shared" si="29"/>
        <v>5</v>
      </c>
      <c r="AQ84" s="128">
        <f t="shared" si="29"/>
        <v>6</v>
      </c>
      <c r="AR84" s="128">
        <f t="shared" si="29"/>
        <v>1</v>
      </c>
      <c r="AS84" s="128">
        <f t="shared" si="29"/>
        <v>4</v>
      </c>
      <c r="AT84" s="128">
        <f t="shared" si="29"/>
        <v>1</v>
      </c>
      <c r="AU84" s="128">
        <f t="shared" si="29"/>
        <v>2</v>
      </c>
      <c r="AV84" s="128">
        <f t="shared" si="29"/>
        <v>13</v>
      </c>
      <c r="AW84" s="128">
        <f t="shared" si="29"/>
        <v>5</v>
      </c>
      <c r="AX84" s="128">
        <f t="shared" si="29"/>
        <v>6</v>
      </c>
      <c r="AY84" s="128">
        <f t="shared" si="29"/>
        <v>16</v>
      </c>
      <c r="AZ84" s="128">
        <f t="shared" si="29"/>
        <v>8</v>
      </c>
      <c r="BA84" s="128">
        <f t="shared" si="29"/>
        <v>10</v>
      </c>
      <c r="BB84" s="128">
        <f t="shared" si="29"/>
        <v>3</v>
      </c>
      <c r="BC84" s="128">
        <f t="shared" si="29"/>
        <v>7</v>
      </c>
      <c r="BD84" s="128">
        <f t="shared" si="29"/>
        <v>3</v>
      </c>
      <c r="BE84" s="128">
        <f t="shared" si="29"/>
        <v>9</v>
      </c>
      <c r="BF84" s="128">
        <f t="shared" si="29"/>
        <v>8</v>
      </c>
      <c r="BG84" s="128">
        <f t="shared" si="29"/>
        <v>1</v>
      </c>
      <c r="BH84" s="128">
        <f t="shared" si="29"/>
        <v>5</v>
      </c>
      <c r="BI84" s="128">
        <f t="shared" si="29"/>
        <v>1</v>
      </c>
      <c r="BJ84" s="128">
        <f t="shared" si="29"/>
        <v>1</v>
      </c>
      <c r="BK84" s="128">
        <f t="shared" si="29"/>
        <v>46</v>
      </c>
      <c r="BL84" s="128">
        <f t="shared" si="29"/>
        <v>12</v>
      </c>
      <c r="BM84" s="128">
        <f t="shared" si="29"/>
        <v>7</v>
      </c>
      <c r="BN84" s="128">
        <f t="shared" si="29"/>
        <v>17</v>
      </c>
      <c r="BO84" s="128">
        <f t="shared" ref="BO84:BV84" si="30">SUM(BO6:BO15,BO17:BO25,BO27:BO38,BO40:BO52,BO71:BO77,BO79:BO81)</f>
        <v>4</v>
      </c>
      <c r="BP84" s="128">
        <f t="shared" si="30"/>
        <v>8</v>
      </c>
      <c r="BQ84" s="128">
        <f t="shared" si="30"/>
        <v>6</v>
      </c>
      <c r="BR84" s="140">
        <f t="shared" si="30"/>
        <v>4</v>
      </c>
      <c r="BS84" s="145">
        <f t="shared" si="30"/>
        <v>147</v>
      </c>
      <c r="BT84" s="128">
        <f t="shared" si="30"/>
        <v>203</v>
      </c>
      <c r="BU84" s="128">
        <f t="shared" si="30"/>
        <v>104</v>
      </c>
      <c r="BV84" s="146">
        <f t="shared" si="30"/>
        <v>454</v>
      </c>
    </row>
  </sheetData>
  <mergeCells count="16">
    <mergeCell ref="BX3:BX4"/>
    <mergeCell ref="A84:B84"/>
    <mergeCell ref="A82:B82"/>
    <mergeCell ref="A83:B83"/>
    <mergeCell ref="BS3:BV3"/>
    <mergeCell ref="BW3:BW4"/>
    <mergeCell ref="BY3:BY4"/>
    <mergeCell ref="CF3:CF4"/>
    <mergeCell ref="CG3:CG4"/>
    <mergeCell ref="CH3:CH4"/>
    <mergeCell ref="BZ3:BZ4"/>
    <mergeCell ref="CA3:CA4"/>
    <mergeCell ref="CB3:CB4"/>
    <mergeCell ref="CC3:CC4"/>
    <mergeCell ref="CD3:CD4"/>
    <mergeCell ref="CE3:C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7"/>
  <sheetViews>
    <sheetView zoomScale="25" zoomScaleNormal="25" zoomScaleSheetLayoutView="30" workbookViewId="0">
      <pane xSplit="16" ySplit="8" topLeftCell="Q74" activePane="bottomRight" state="frozen"/>
      <selection pane="topRight" activeCell="Q1" sqref="Q1"/>
      <selection pane="bottomLeft" activeCell="A9" sqref="A9"/>
      <selection pane="bottomRight" activeCell="B82" sqref="B82"/>
    </sheetView>
  </sheetViews>
  <sheetFormatPr defaultColWidth="9.109375" defaultRowHeight="34.200000000000003" x14ac:dyDescent="1.05"/>
  <cols>
    <col min="1" max="1" width="14.109375" style="2" customWidth="1"/>
    <col min="2" max="2" width="122.109375" style="2" customWidth="1"/>
    <col min="3" max="3" width="24" style="11" customWidth="1"/>
    <col min="4" max="4" width="17.5546875" style="11" customWidth="1"/>
    <col min="5" max="5" width="16.109375" style="2" customWidth="1"/>
    <col min="6" max="6" width="16.5546875" style="2" customWidth="1"/>
    <col min="7" max="8" width="16.109375" style="2" customWidth="1"/>
    <col min="9" max="9" width="11.5546875" style="2" customWidth="1"/>
    <col min="10" max="10" width="15.38671875" style="2" customWidth="1"/>
    <col min="11" max="12" width="11.5546875" style="2" customWidth="1"/>
    <col min="13" max="13" width="12" style="2" customWidth="1"/>
    <col min="14" max="14" width="11.5546875" style="2" customWidth="1"/>
    <col min="15" max="16" width="15.5546875" style="2" customWidth="1"/>
    <col min="17" max="44" width="11.5546875" style="15" customWidth="1"/>
    <col min="45" max="51" width="9.5546875" style="2" customWidth="1"/>
    <col min="52" max="52" width="16.5546875" style="9" customWidth="1"/>
    <col min="53" max="53" width="15.109375" style="9" customWidth="1"/>
    <col min="54" max="54" width="9.5546875" style="9" customWidth="1"/>
    <col min="55" max="55" width="11.44140625" style="8" customWidth="1"/>
    <col min="56" max="16384" width="9.109375" style="8"/>
  </cols>
  <sheetData>
    <row r="1" spans="1:55" s="5" customFormat="1" ht="51.75" customHeight="1" x14ac:dyDescent="0.4">
      <c r="A1" s="520" t="s">
        <v>289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3"/>
      <c r="R1" s="3" t="s">
        <v>234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4"/>
      <c r="BA1" s="4"/>
      <c r="BB1" s="4"/>
    </row>
    <row r="2" spans="1:55" s="5" customFormat="1" ht="37.5" customHeight="1" x14ac:dyDescent="0.4">
      <c r="A2" s="13" t="s">
        <v>43</v>
      </c>
      <c r="B2" s="12"/>
      <c r="C2" s="12"/>
      <c r="D2" s="12"/>
      <c r="E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4"/>
      <c r="BA2" s="4"/>
      <c r="BB2" s="4"/>
    </row>
    <row r="3" spans="1:55" s="5" customFormat="1" ht="30" customHeight="1" thickBo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"/>
      <c r="AT3" s="1"/>
      <c r="AU3" s="1"/>
      <c r="AV3" s="1"/>
      <c r="AW3" s="1"/>
      <c r="AX3" s="1"/>
      <c r="AY3" s="1"/>
      <c r="AZ3" s="4"/>
      <c r="BA3" s="4"/>
      <c r="BB3" s="4"/>
      <c r="BC3" s="5" t="s">
        <v>262</v>
      </c>
    </row>
    <row r="4" spans="1:55" s="6" customFormat="1" ht="53.25" customHeight="1" thickBot="1" x14ac:dyDescent="0.45">
      <c r="A4" s="521" t="s">
        <v>11</v>
      </c>
      <c r="B4" s="530" t="s">
        <v>12</v>
      </c>
      <c r="C4" s="524" t="s">
        <v>40</v>
      </c>
      <c r="D4" s="544" t="s">
        <v>91</v>
      </c>
      <c r="E4" s="527" t="s">
        <v>45</v>
      </c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9"/>
      <c r="Q4" s="501" t="s">
        <v>46</v>
      </c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11"/>
      <c r="AS4" s="501" t="s">
        <v>51</v>
      </c>
      <c r="AT4" s="502"/>
      <c r="AU4" s="502"/>
      <c r="AV4" s="502"/>
      <c r="AW4" s="502"/>
      <c r="AX4" s="502"/>
      <c r="AY4" s="502"/>
      <c r="AZ4" s="502"/>
      <c r="BA4" s="502"/>
      <c r="BB4" s="502"/>
      <c r="BC4" s="503"/>
    </row>
    <row r="5" spans="1:55" s="6" customFormat="1" ht="53.25" customHeight="1" thickBot="1" x14ac:dyDescent="0.45">
      <c r="A5" s="522"/>
      <c r="B5" s="531"/>
      <c r="C5" s="525"/>
      <c r="D5" s="545"/>
      <c r="E5" s="534" t="s">
        <v>54</v>
      </c>
      <c r="F5" s="536" t="s">
        <v>55</v>
      </c>
      <c r="G5" s="542" t="s">
        <v>49</v>
      </c>
      <c r="H5" s="536" t="s">
        <v>57</v>
      </c>
      <c r="I5" s="538" t="s">
        <v>41</v>
      </c>
      <c r="J5" s="538" t="s">
        <v>277</v>
      </c>
      <c r="K5" s="538" t="s">
        <v>276</v>
      </c>
      <c r="L5" s="539" t="s">
        <v>279</v>
      </c>
      <c r="M5" s="538" t="s">
        <v>278</v>
      </c>
      <c r="N5" s="538" t="s">
        <v>42</v>
      </c>
      <c r="O5" s="536" t="s">
        <v>58</v>
      </c>
      <c r="P5" s="540" t="s">
        <v>56</v>
      </c>
      <c r="Q5" s="508" t="s">
        <v>3</v>
      </c>
      <c r="R5" s="509"/>
      <c r="S5" s="509"/>
      <c r="T5" s="509"/>
      <c r="U5" s="509"/>
      <c r="V5" s="509"/>
      <c r="W5" s="509"/>
      <c r="X5" s="510"/>
      <c r="Y5" s="508" t="s">
        <v>44</v>
      </c>
      <c r="Z5" s="509"/>
      <c r="AA5" s="509"/>
      <c r="AB5" s="509"/>
      <c r="AC5" s="509"/>
      <c r="AD5" s="509"/>
      <c r="AE5" s="509"/>
      <c r="AF5" s="510"/>
      <c r="AG5" s="508" t="s">
        <v>4</v>
      </c>
      <c r="AH5" s="509"/>
      <c r="AI5" s="509"/>
      <c r="AJ5" s="509"/>
      <c r="AK5" s="509"/>
      <c r="AL5" s="509"/>
      <c r="AM5" s="509"/>
      <c r="AN5" s="510"/>
      <c r="AO5" s="508" t="s">
        <v>31</v>
      </c>
      <c r="AP5" s="509"/>
      <c r="AQ5" s="509"/>
      <c r="AR5" s="554"/>
      <c r="AS5" s="512" t="s">
        <v>52</v>
      </c>
      <c r="AT5" s="513"/>
      <c r="AU5" s="513"/>
      <c r="AV5" s="513"/>
      <c r="AW5" s="513"/>
      <c r="AX5" s="513"/>
      <c r="AY5" s="514"/>
      <c r="AZ5" s="501" t="s">
        <v>53</v>
      </c>
      <c r="BA5" s="502"/>
      <c r="BB5" s="502"/>
      <c r="BC5" s="503"/>
    </row>
    <row r="6" spans="1:55" s="6" customFormat="1" ht="52.5" customHeight="1" thickBot="1" x14ac:dyDescent="0.45">
      <c r="A6" s="522"/>
      <c r="B6" s="532"/>
      <c r="C6" s="525"/>
      <c r="D6" s="545"/>
      <c r="E6" s="534"/>
      <c r="F6" s="536"/>
      <c r="G6" s="542"/>
      <c r="H6" s="536"/>
      <c r="I6" s="538"/>
      <c r="J6" s="538"/>
      <c r="K6" s="538"/>
      <c r="L6" s="555"/>
      <c r="M6" s="538"/>
      <c r="N6" s="538"/>
      <c r="O6" s="536"/>
      <c r="P6" s="540"/>
      <c r="Q6" s="501" t="s">
        <v>14</v>
      </c>
      <c r="R6" s="502"/>
      <c r="S6" s="502"/>
      <c r="T6" s="503"/>
      <c r="U6" s="501" t="s">
        <v>15</v>
      </c>
      <c r="V6" s="502"/>
      <c r="W6" s="502"/>
      <c r="X6" s="503"/>
      <c r="Y6" s="501" t="s">
        <v>16</v>
      </c>
      <c r="Z6" s="502"/>
      <c r="AA6" s="502"/>
      <c r="AB6" s="503"/>
      <c r="AC6" s="501" t="s">
        <v>17</v>
      </c>
      <c r="AD6" s="502"/>
      <c r="AE6" s="502"/>
      <c r="AF6" s="503"/>
      <c r="AG6" s="501" t="s">
        <v>29</v>
      </c>
      <c r="AH6" s="502"/>
      <c r="AI6" s="502"/>
      <c r="AJ6" s="511"/>
      <c r="AK6" s="501" t="s">
        <v>30</v>
      </c>
      <c r="AL6" s="502"/>
      <c r="AM6" s="502"/>
      <c r="AN6" s="503"/>
      <c r="AO6" s="501" t="s">
        <v>32</v>
      </c>
      <c r="AP6" s="502"/>
      <c r="AQ6" s="502"/>
      <c r="AR6" s="503"/>
      <c r="AS6" s="504" t="s">
        <v>0</v>
      </c>
      <c r="AT6" s="499" t="s">
        <v>1</v>
      </c>
      <c r="AU6" s="499" t="s">
        <v>2</v>
      </c>
      <c r="AV6" s="499" t="s">
        <v>33</v>
      </c>
      <c r="AW6" s="499" t="s">
        <v>34</v>
      </c>
      <c r="AX6" s="499" t="s">
        <v>35</v>
      </c>
      <c r="AY6" s="497" t="s">
        <v>36</v>
      </c>
      <c r="AZ6" s="506" t="s">
        <v>99</v>
      </c>
      <c r="BA6" s="515" t="s">
        <v>100</v>
      </c>
      <c r="BB6" s="516" t="s">
        <v>101</v>
      </c>
      <c r="BC6" s="518" t="s">
        <v>48</v>
      </c>
    </row>
    <row r="7" spans="1:55" s="6" customFormat="1" ht="302.25" customHeight="1" thickBot="1" x14ac:dyDescent="0.45">
      <c r="A7" s="523"/>
      <c r="B7" s="533"/>
      <c r="C7" s="526"/>
      <c r="D7" s="545"/>
      <c r="E7" s="535"/>
      <c r="F7" s="537"/>
      <c r="G7" s="543"/>
      <c r="H7" s="537"/>
      <c r="I7" s="539"/>
      <c r="J7" s="539"/>
      <c r="K7" s="539"/>
      <c r="L7" s="556"/>
      <c r="M7" s="539"/>
      <c r="N7" s="539"/>
      <c r="O7" s="537"/>
      <c r="P7" s="541"/>
      <c r="Q7" s="126" t="s">
        <v>27</v>
      </c>
      <c r="R7" s="23" t="s">
        <v>28</v>
      </c>
      <c r="S7" s="23" t="s">
        <v>50</v>
      </c>
      <c r="T7" s="24" t="s">
        <v>47</v>
      </c>
      <c r="U7" s="25" t="s">
        <v>27</v>
      </c>
      <c r="V7" s="23" t="s">
        <v>28</v>
      </c>
      <c r="W7" s="23" t="s">
        <v>50</v>
      </c>
      <c r="X7" s="24" t="s">
        <v>47</v>
      </c>
      <c r="Y7" s="126" t="s">
        <v>27</v>
      </c>
      <c r="Z7" s="23" t="s">
        <v>28</v>
      </c>
      <c r="AA7" s="23" t="s">
        <v>50</v>
      </c>
      <c r="AB7" s="24" t="s">
        <v>47</v>
      </c>
      <c r="AC7" s="126" t="s">
        <v>27</v>
      </c>
      <c r="AD7" s="23" t="s">
        <v>28</v>
      </c>
      <c r="AE7" s="23" t="s">
        <v>50</v>
      </c>
      <c r="AF7" s="24" t="s">
        <v>47</v>
      </c>
      <c r="AG7" s="126" t="s">
        <v>27</v>
      </c>
      <c r="AH7" s="23" t="s">
        <v>28</v>
      </c>
      <c r="AI7" s="23" t="s">
        <v>50</v>
      </c>
      <c r="AJ7" s="26" t="s">
        <v>47</v>
      </c>
      <c r="AK7" s="126" t="s">
        <v>27</v>
      </c>
      <c r="AL7" s="23" t="s">
        <v>28</v>
      </c>
      <c r="AM7" s="23" t="s">
        <v>50</v>
      </c>
      <c r="AN7" s="24" t="s">
        <v>47</v>
      </c>
      <c r="AO7" s="126" t="s">
        <v>27</v>
      </c>
      <c r="AP7" s="23" t="s">
        <v>28</v>
      </c>
      <c r="AQ7" s="23" t="s">
        <v>50</v>
      </c>
      <c r="AR7" s="26" t="s">
        <v>47</v>
      </c>
      <c r="AS7" s="505"/>
      <c r="AT7" s="500"/>
      <c r="AU7" s="500"/>
      <c r="AV7" s="500"/>
      <c r="AW7" s="500"/>
      <c r="AX7" s="500"/>
      <c r="AY7" s="498"/>
      <c r="AZ7" s="507"/>
      <c r="BA7" s="515"/>
      <c r="BB7" s="517"/>
      <c r="BC7" s="519"/>
    </row>
    <row r="8" spans="1:55" s="7" customFormat="1" ht="44.7" thickBot="1" x14ac:dyDescent="0.45">
      <c r="A8" s="27" t="s">
        <v>13</v>
      </c>
      <c r="B8" s="28" t="s">
        <v>37</v>
      </c>
      <c r="C8" s="29"/>
      <c r="D8" s="40">
        <f>SUM(D9:D18)</f>
        <v>30</v>
      </c>
      <c r="E8" s="30">
        <f>SUM(E9:E18)</f>
        <v>840</v>
      </c>
      <c r="F8" s="30">
        <f t="shared" ref="F8:BC8" si="0">SUM(F9:F18)</f>
        <v>580</v>
      </c>
      <c r="G8" s="30">
        <f t="shared" si="0"/>
        <v>50</v>
      </c>
      <c r="H8" s="30">
        <f t="shared" si="0"/>
        <v>445</v>
      </c>
      <c r="I8" s="30">
        <f t="shared" si="0"/>
        <v>150</v>
      </c>
      <c r="J8" s="30">
        <f t="shared" si="0"/>
        <v>15</v>
      </c>
      <c r="K8" s="30">
        <f t="shared" si="0"/>
        <v>280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85</v>
      </c>
      <c r="P8" s="30">
        <f t="shared" si="0"/>
        <v>260</v>
      </c>
      <c r="Q8" s="30">
        <f t="shared" si="0"/>
        <v>15</v>
      </c>
      <c r="R8" s="30">
        <f t="shared" si="0"/>
        <v>120</v>
      </c>
      <c r="S8" s="30">
        <f t="shared" si="0"/>
        <v>25</v>
      </c>
      <c r="T8" s="30">
        <f t="shared" si="0"/>
        <v>60</v>
      </c>
      <c r="U8" s="30">
        <f t="shared" si="0"/>
        <v>5</v>
      </c>
      <c r="V8" s="30">
        <f t="shared" si="0"/>
        <v>100</v>
      </c>
      <c r="W8" s="30">
        <f t="shared" si="0"/>
        <v>10</v>
      </c>
      <c r="X8" s="30">
        <f t="shared" si="0"/>
        <v>30</v>
      </c>
      <c r="Y8" s="30">
        <f t="shared" si="0"/>
        <v>0</v>
      </c>
      <c r="Z8" s="30">
        <f t="shared" si="0"/>
        <v>90</v>
      </c>
      <c r="AA8" s="30">
        <f t="shared" si="0"/>
        <v>15</v>
      </c>
      <c r="AB8" s="30">
        <f t="shared" si="0"/>
        <v>45</v>
      </c>
      <c r="AC8" s="30">
        <f t="shared" si="0"/>
        <v>0</v>
      </c>
      <c r="AD8" s="30">
        <f t="shared" si="0"/>
        <v>90</v>
      </c>
      <c r="AE8" s="30">
        <f t="shared" si="0"/>
        <v>15</v>
      </c>
      <c r="AF8" s="30">
        <f t="shared" si="0"/>
        <v>45</v>
      </c>
      <c r="AG8" s="30">
        <f t="shared" si="0"/>
        <v>0</v>
      </c>
      <c r="AH8" s="30">
        <f t="shared" si="0"/>
        <v>0</v>
      </c>
      <c r="AI8" s="30">
        <f t="shared" si="0"/>
        <v>0</v>
      </c>
      <c r="AJ8" s="30">
        <f t="shared" si="0"/>
        <v>0</v>
      </c>
      <c r="AK8" s="30">
        <f t="shared" si="0"/>
        <v>0</v>
      </c>
      <c r="AL8" s="30">
        <f t="shared" si="0"/>
        <v>0</v>
      </c>
      <c r="AM8" s="30">
        <f t="shared" si="0"/>
        <v>0</v>
      </c>
      <c r="AN8" s="30">
        <f t="shared" si="0"/>
        <v>0</v>
      </c>
      <c r="AO8" s="30">
        <f t="shared" si="0"/>
        <v>30</v>
      </c>
      <c r="AP8" s="30">
        <f t="shared" si="0"/>
        <v>45</v>
      </c>
      <c r="AQ8" s="30">
        <f t="shared" si="0"/>
        <v>20</v>
      </c>
      <c r="AR8" s="30">
        <f t="shared" si="0"/>
        <v>80</v>
      </c>
      <c r="AS8" s="30">
        <f t="shared" si="0"/>
        <v>7</v>
      </c>
      <c r="AT8" s="30">
        <f t="shared" si="0"/>
        <v>4</v>
      </c>
      <c r="AU8" s="30">
        <f t="shared" si="0"/>
        <v>6</v>
      </c>
      <c r="AV8" s="30">
        <f t="shared" si="0"/>
        <v>6</v>
      </c>
      <c r="AW8" s="30">
        <f t="shared" si="0"/>
        <v>0</v>
      </c>
      <c r="AX8" s="30">
        <f t="shared" si="0"/>
        <v>0</v>
      </c>
      <c r="AY8" s="30">
        <f t="shared" si="0"/>
        <v>7</v>
      </c>
      <c r="AZ8" s="30">
        <f t="shared" si="0"/>
        <v>19.600000000000001</v>
      </c>
      <c r="BA8" s="30">
        <f t="shared" si="0"/>
        <v>0</v>
      </c>
      <c r="BB8" s="30">
        <f t="shared" si="0"/>
        <v>5</v>
      </c>
      <c r="BC8" s="30">
        <f t="shared" si="0"/>
        <v>17</v>
      </c>
    </row>
    <row r="9" spans="1:55" s="6" customFormat="1" x14ac:dyDescent="0.4">
      <c r="A9" s="206" t="s">
        <v>10</v>
      </c>
      <c r="B9" s="163" t="s">
        <v>110</v>
      </c>
      <c r="C9" s="256" t="s">
        <v>258</v>
      </c>
      <c r="D9" s="297">
        <f t="shared" ref="D9:D18" si="1">SUM(AS9:AY9)</f>
        <v>0</v>
      </c>
      <c r="E9" s="298">
        <f t="shared" ref="E9:E18" si="2">SUM(F9,P9)</f>
        <v>60</v>
      </c>
      <c r="F9" s="257">
        <f t="shared" ref="F9:F18" si="3">SUM(G9:H9,O9)</f>
        <v>60</v>
      </c>
      <c r="G9" s="197">
        <f t="shared" ref="G9:H11" si="4">SUM(Q9,U9,Y9,AC9,AG9,AK9,AO9)</f>
        <v>0</v>
      </c>
      <c r="H9" s="197">
        <f t="shared" si="4"/>
        <v>60</v>
      </c>
      <c r="I9" s="196"/>
      <c r="J9" s="196"/>
      <c r="K9" s="196">
        <v>60</v>
      </c>
      <c r="L9" s="196"/>
      <c r="M9" s="196"/>
      <c r="N9" s="196"/>
      <c r="O9" s="197">
        <f t="shared" ref="O9:O18" si="5">SUM(S9,W9,AA9,AE9,AI9,AM9,AQ9)</f>
        <v>0</v>
      </c>
      <c r="P9" s="198">
        <f t="shared" ref="P9:P18" si="6">SUM(T9,X9,AB9,AF9,AJ9,AN9,AR9)</f>
        <v>0</v>
      </c>
      <c r="Q9" s="226"/>
      <c r="R9" s="299">
        <v>30</v>
      </c>
      <c r="S9" s="227"/>
      <c r="T9" s="225"/>
      <c r="U9" s="202"/>
      <c r="V9" s="204">
        <v>30</v>
      </c>
      <c r="W9" s="200"/>
      <c r="X9" s="205"/>
      <c r="Y9" s="226"/>
      <c r="Z9" s="227"/>
      <c r="AA9" s="227"/>
      <c r="AB9" s="225"/>
      <c r="AC9" s="202"/>
      <c r="AD9" s="200"/>
      <c r="AE9" s="200"/>
      <c r="AF9" s="205"/>
      <c r="AG9" s="226"/>
      <c r="AH9" s="227"/>
      <c r="AI9" s="227"/>
      <c r="AJ9" s="225"/>
      <c r="AK9" s="202"/>
      <c r="AL9" s="200"/>
      <c r="AM9" s="200"/>
      <c r="AN9" s="205"/>
      <c r="AO9" s="226"/>
      <c r="AP9" s="227"/>
      <c r="AQ9" s="227"/>
      <c r="AR9" s="225"/>
      <c r="AS9" s="199"/>
      <c r="AT9" s="200"/>
      <c r="AU9" s="200"/>
      <c r="AV9" s="200"/>
      <c r="AW9" s="200"/>
      <c r="AX9" s="200"/>
      <c r="AY9" s="201"/>
      <c r="AZ9" s="226"/>
      <c r="BA9" s="227"/>
      <c r="BB9" s="227"/>
      <c r="BC9" s="225"/>
    </row>
    <row r="10" spans="1:55" s="6" customFormat="1" x14ac:dyDescent="0.4">
      <c r="A10" s="452" t="s">
        <v>9</v>
      </c>
      <c r="B10" s="157" t="s">
        <v>80</v>
      </c>
      <c r="C10" s="231" t="s">
        <v>81</v>
      </c>
      <c r="D10" s="173">
        <f t="shared" si="1"/>
        <v>12</v>
      </c>
      <c r="E10" s="289">
        <f t="shared" si="2"/>
        <v>300</v>
      </c>
      <c r="F10" s="232">
        <f t="shared" si="3"/>
        <v>210</v>
      </c>
      <c r="G10" s="177">
        <f t="shared" si="4"/>
        <v>0</v>
      </c>
      <c r="H10" s="177">
        <f t="shared" si="4"/>
        <v>180</v>
      </c>
      <c r="I10" s="176"/>
      <c r="J10" s="176"/>
      <c r="K10" s="176">
        <v>180</v>
      </c>
      <c r="L10" s="176"/>
      <c r="M10" s="176"/>
      <c r="N10" s="176"/>
      <c r="O10" s="177">
        <f t="shared" si="5"/>
        <v>30</v>
      </c>
      <c r="P10" s="151">
        <f t="shared" si="6"/>
        <v>90</v>
      </c>
      <c r="Q10" s="178"/>
      <c r="R10" s="184">
        <v>30</v>
      </c>
      <c r="S10" s="179">
        <v>5</v>
      </c>
      <c r="T10" s="180">
        <v>15</v>
      </c>
      <c r="U10" s="181"/>
      <c r="V10" s="184">
        <v>30</v>
      </c>
      <c r="W10" s="179">
        <v>5</v>
      </c>
      <c r="X10" s="182">
        <v>15</v>
      </c>
      <c r="Y10" s="178"/>
      <c r="Z10" s="184">
        <v>60</v>
      </c>
      <c r="AA10" s="179">
        <v>10</v>
      </c>
      <c r="AB10" s="180">
        <v>30</v>
      </c>
      <c r="AC10" s="181"/>
      <c r="AD10" s="184">
        <v>60</v>
      </c>
      <c r="AE10" s="179">
        <v>10</v>
      </c>
      <c r="AF10" s="182">
        <v>30</v>
      </c>
      <c r="AG10" s="178"/>
      <c r="AH10" s="184"/>
      <c r="AI10" s="179"/>
      <c r="AJ10" s="180"/>
      <c r="AK10" s="181"/>
      <c r="AL10" s="179"/>
      <c r="AM10" s="179"/>
      <c r="AN10" s="182"/>
      <c r="AO10" s="178"/>
      <c r="AP10" s="179"/>
      <c r="AQ10" s="179"/>
      <c r="AR10" s="180"/>
      <c r="AS10" s="178">
        <v>2</v>
      </c>
      <c r="AT10" s="179">
        <v>2</v>
      </c>
      <c r="AU10" s="179">
        <v>4</v>
      </c>
      <c r="AV10" s="179">
        <v>4</v>
      </c>
      <c r="AW10" s="179"/>
      <c r="AX10" s="179"/>
      <c r="AY10" s="180"/>
      <c r="AZ10" s="178">
        <f>SUM(F10)/25</f>
        <v>8.4</v>
      </c>
      <c r="BA10" s="179"/>
      <c r="BB10" s="179"/>
      <c r="BC10" s="180"/>
    </row>
    <row r="11" spans="1:55" s="6" customFormat="1" x14ac:dyDescent="0.4">
      <c r="A11" s="452" t="s">
        <v>8</v>
      </c>
      <c r="B11" s="157" t="s">
        <v>60</v>
      </c>
      <c r="C11" s="231" t="s">
        <v>250</v>
      </c>
      <c r="D11" s="173">
        <f t="shared" si="1"/>
        <v>1</v>
      </c>
      <c r="E11" s="289">
        <f t="shared" si="2"/>
        <v>25</v>
      </c>
      <c r="F11" s="232">
        <f t="shared" si="3"/>
        <v>20</v>
      </c>
      <c r="G11" s="177">
        <f t="shared" si="4"/>
        <v>0</v>
      </c>
      <c r="H11" s="177">
        <f t="shared" si="4"/>
        <v>15</v>
      </c>
      <c r="I11" s="176"/>
      <c r="J11" s="176">
        <v>15</v>
      </c>
      <c r="K11" s="176"/>
      <c r="L11" s="176"/>
      <c r="M11" s="176"/>
      <c r="N11" s="176"/>
      <c r="O11" s="177">
        <f t="shared" si="5"/>
        <v>5</v>
      </c>
      <c r="P11" s="151">
        <f t="shared" si="6"/>
        <v>5</v>
      </c>
      <c r="Q11" s="178"/>
      <c r="R11" s="184">
        <v>15</v>
      </c>
      <c r="S11" s="179">
        <v>5</v>
      </c>
      <c r="T11" s="180">
        <v>5</v>
      </c>
      <c r="U11" s="181"/>
      <c r="V11" s="179"/>
      <c r="W11" s="179"/>
      <c r="X11" s="182"/>
      <c r="Y11" s="178"/>
      <c r="Z11" s="179"/>
      <c r="AA11" s="179"/>
      <c r="AB11" s="180"/>
      <c r="AC11" s="181"/>
      <c r="AD11" s="179"/>
      <c r="AE11" s="179"/>
      <c r="AF11" s="182"/>
      <c r="AG11" s="178"/>
      <c r="AH11" s="179"/>
      <c r="AI11" s="179"/>
      <c r="AJ11" s="180"/>
      <c r="AK11" s="181"/>
      <c r="AL11" s="179"/>
      <c r="AM11" s="179"/>
      <c r="AN11" s="182"/>
      <c r="AO11" s="178"/>
      <c r="AP11" s="179"/>
      <c r="AQ11" s="179"/>
      <c r="AR11" s="180"/>
      <c r="AS11" s="183">
        <v>1</v>
      </c>
      <c r="AT11" s="179"/>
      <c r="AU11" s="179"/>
      <c r="AV11" s="179"/>
      <c r="AW11" s="179"/>
      <c r="AX11" s="179"/>
      <c r="AY11" s="180"/>
      <c r="AZ11" s="178">
        <f>SUM(F11)/25</f>
        <v>0.8</v>
      </c>
      <c r="BA11" s="179"/>
      <c r="BB11" s="179"/>
      <c r="BC11" s="180"/>
    </row>
    <row r="12" spans="1:55" s="6" customFormat="1" x14ac:dyDescent="0.4">
      <c r="A12" s="230" t="s">
        <v>7</v>
      </c>
      <c r="B12" s="156" t="s">
        <v>281</v>
      </c>
      <c r="C12" s="239" t="s">
        <v>255</v>
      </c>
      <c r="D12" s="173">
        <f t="shared" si="1"/>
        <v>8</v>
      </c>
      <c r="E12" s="289">
        <f t="shared" si="2"/>
        <v>200</v>
      </c>
      <c r="F12" s="232">
        <f t="shared" si="3"/>
        <v>140</v>
      </c>
      <c r="G12" s="177">
        <f>SUM(Q12,U12,Y12,AC12,AG12,AK12,AO12)</f>
        <v>0</v>
      </c>
      <c r="H12" s="177">
        <f>SUM(R12,V12,Z12,AD12,AH12,AL12,AP12)</f>
        <v>120</v>
      </c>
      <c r="I12" s="176">
        <v>120</v>
      </c>
      <c r="J12" s="176"/>
      <c r="K12" s="176"/>
      <c r="L12" s="176"/>
      <c r="M12" s="176"/>
      <c r="N12" s="176"/>
      <c r="O12" s="177">
        <f>SUM(S12,W12,AA12,AE12,AI12,AM12,AQ12)</f>
        <v>20</v>
      </c>
      <c r="P12" s="151">
        <f>SUM(T12,X12,AB12,AF12,AJ12,AN12,AR12)</f>
        <v>60</v>
      </c>
      <c r="Q12" s="178"/>
      <c r="R12" s="184">
        <v>30</v>
      </c>
      <c r="S12" s="179">
        <v>5</v>
      </c>
      <c r="T12" s="180">
        <v>15</v>
      </c>
      <c r="U12" s="181"/>
      <c r="V12" s="184">
        <v>30</v>
      </c>
      <c r="W12" s="179">
        <v>5</v>
      </c>
      <c r="X12" s="182">
        <v>15</v>
      </c>
      <c r="Y12" s="178"/>
      <c r="Z12" s="184">
        <v>30</v>
      </c>
      <c r="AA12" s="179">
        <v>5</v>
      </c>
      <c r="AB12" s="180">
        <v>15</v>
      </c>
      <c r="AC12" s="181"/>
      <c r="AD12" s="184">
        <v>30</v>
      </c>
      <c r="AE12" s="179">
        <v>5</v>
      </c>
      <c r="AF12" s="182">
        <v>15</v>
      </c>
      <c r="AG12" s="178"/>
      <c r="AH12" s="179"/>
      <c r="AI12" s="179"/>
      <c r="AJ12" s="180"/>
      <c r="AK12" s="181"/>
      <c r="AL12" s="179"/>
      <c r="AM12" s="179"/>
      <c r="AN12" s="182"/>
      <c r="AO12" s="183"/>
      <c r="AP12" s="179"/>
      <c r="AQ12" s="179"/>
      <c r="AR12" s="180"/>
      <c r="AS12" s="183">
        <v>2</v>
      </c>
      <c r="AT12" s="184">
        <v>2</v>
      </c>
      <c r="AU12" s="184">
        <v>2</v>
      </c>
      <c r="AV12" s="184">
        <v>2</v>
      </c>
      <c r="AW12" s="179"/>
      <c r="AX12" s="179"/>
      <c r="AY12" s="241"/>
      <c r="AZ12" s="178">
        <f>SUM(F12)/25</f>
        <v>5.6</v>
      </c>
      <c r="BA12" s="179"/>
      <c r="BB12" s="179"/>
      <c r="BC12" s="180">
        <v>8</v>
      </c>
    </row>
    <row r="13" spans="1:55" s="6" customFormat="1" x14ac:dyDescent="0.4">
      <c r="A13" s="452" t="s">
        <v>6</v>
      </c>
      <c r="B13" s="157" t="s">
        <v>229</v>
      </c>
      <c r="C13" s="231" t="s">
        <v>250</v>
      </c>
      <c r="D13" s="173">
        <f t="shared" si="1"/>
        <v>2</v>
      </c>
      <c r="E13" s="289">
        <f t="shared" si="2"/>
        <v>50</v>
      </c>
      <c r="F13" s="232">
        <f t="shared" si="3"/>
        <v>25</v>
      </c>
      <c r="G13" s="177">
        <v>0</v>
      </c>
      <c r="H13" s="177">
        <v>15</v>
      </c>
      <c r="I13" s="176"/>
      <c r="J13" s="176"/>
      <c r="K13" s="176">
        <v>15</v>
      </c>
      <c r="L13" s="176"/>
      <c r="M13" s="176"/>
      <c r="N13" s="176"/>
      <c r="O13" s="177">
        <f t="shared" si="5"/>
        <v>10</v>
      </c>
      <c r="P13" s="151">
        <f t="shared" si="6"/>
        <v>25</v>
      </c>
      <c r="Q13" s="183"/>
      <c r="R13" s="184">
        <v>15</v>
      </c>
      <c r="S13" s="179">
        <v>10</v>
      </c>
      <c r="T13" s="180">
        <v>25</v>
      </c>
      <c r="U13" s="181"/>
      <c r="V13" s="179"/>
      <c r="W13" s="179"/>
      <c r="X13" s="182"/>
      <c r="Y13" s="178"/>
      <c r="Z13" s="179"/>
      <c r="AA13" s="179"/>
      <c r="AB13" s="180"/>
      <c r="AC13" s="181"/>
      <c r="AD13" s="179"/>
      <c r="AE13" s="179"/>
      <c r="AF13" s="182"/>
      <c r="AG13" s="178"/>
      <c r="AH13" s="179"/>
      <c r="AI13" s="179"/>
      <c r="AJ13" s="180"/>
      <c r="AK13" s="181"/>
      <c r="AL13" s="179"/>
      <c r="AM13" s="179"/>
      <c r="AN13" s="182"/>
      <c r="AO13" s="178"/>
      <c r="AP13" s="179"/>
      <c r="AQ13" s="179"/>
      <c r="AR13" s="180"/>
      <c r="AS13" s="178">
        <v>2</v>
      </c>
      <c r="AT13" s="179"/>
      <c r="AU13" s="179"/>
      <c r="AV13" s="179"/>
      <c r="AW13" s="179"/>
      <c r="AX13" s="179"/>
      <c r="AY13" s="180"/>
      <c r="AZ13" s="178">
        <f>SUM(F13)/25</f>
        <v>1</v>
      </c>
      <c r="BA13" s="179"/>
      <c r="BB13" s="179">
        <v>2</v>
      </c>
      <c r="BC13" s="180">
        <v>2</v>
      </c>
    </row>
    <row r="14" spans="1:55" s="6" customFormat="1" x14ac:dyDescent="0.4">
      <c r="A14" s="452" t="s">
        <v>5</v>
      </c>
      <c r="B14" s="157" t="s">
        <v>230</v>
      </c>
      <c r="C14" s="231" t="s">
        <v>249</v>
      </c>
      <c r="D14" s="173">
        <f t="shared" si="1"/>
        <v>4</v>
      </c>
      <c r="E14" s="289">
        <f t="shared" si="2"/>
        <v>100</v>
      </c>
      <c r="F14" s="232">
        <f t="shared" si="3"/>
        <v>45</v>
      </c>
      <c r="G14" s="177">
        <f t="shared" ref="G14:H18" si="7">SUM(Q14,U14,Y14,AC14,AG14,AK14,AO14)</f>
        <v>15</v>
      </c>
      <c r="H14" s="177">
        <f t="shared" si="7"/>
        <v>15</v>
      </c>
      <c r="I14" s="176">
        <v>15</v>
      </c>
      <c r="J14" s="176"/>
      <c r="K14" s="176"/>
      <c r="L14" s="176"/>
      <c r="M14" s="176"/>
      <c r="N14" s="176"/>
      <c r="O14" s="177">
        <f t="shared" si="5"/>
        <v>15</v>
      </c>
      <c r="P14" s="151">
        <f t="shared" si="6"/>
        <v>55</v>
      </c>
      <c r="Q14" s="178"/>
      <c r="R14" s="179"/>
      <c r="S14" s="179"/>
      <c r="T14" s="180"/>
      <c r="U14" s="181"/>
      <c r="V14" s="179"/>
      <c r="W14" s="179"/>
      <c r="X14" s="182"/>
      <c r="Y14" s="178"/>
      <c r="Z14" s="179"/>
      <c r="AA14" s="179"/>
      <c r="AB14" s="180"/>
      <c r="AC14" s="181"/>
      <c r="AD14" s="179"/>
      <c r="AE14" s="179"/>
      <c r="AF14" s="182"/>
      <c r="AG14" s="178"/>
      <c r="AH14" s="179"/>
      <c r="AI14" s="179"/>
      <c r="AJ14" s="180"/>
      <c r="AK14" s="242"/>
      <c r="AL14" s="184"/>
      <c r="AM14" s="179"/>
      <c r="AN14" s="182"/>
      <c r="AO14" s="183">
        <v>15</v>
      </c>
      <c r="AP14" s="184">
        <v>15</v>
      </c>
      <c r="AQ14" s="179">
        <v>15</v>
      </c>
      <c r="AR14" s="180">
        <v>55</v>
      </c>
      <c r="AS14" s="178"/>
      <c r="AT14" s="179"/>
      <c r="AU14" s="179"/>
      <c r="AV14" s="179"/>
      <c r="AW14" s="179"/>
      <c r="AX14" s="179"/>
      <c r="AY14" s="180">
        <v>4</v>
      </c>
      <c r="AZ14" s="178">
        <f>SUM(F14)/25</f>
        <v>1.8</v>
      </c>
      <c r="BA14" s="179"/>
      <c r="BB14" s="179"/>
      <c r="BC14" s="180">
        <v>4</v>
      </c>
    </row>
    <row r="15" spans="1:55" s="6" customFormat="1" ht="33" customHeight="1" x14ac:dyDescent="0.4">
      <c r="A15" s="452" t="s">
        <v>20</v>
      </c>
      <c r="B15" s="157" t="s">
        <v>83</v>
      </c>
      <c r="C15" s="231" t="s">
        <v>257</v>
      </c>
      <c r="D15" s="173">
        <f t="shared" si="1"/>
        <v>0</v>
      </c>
      <c r="E15" s="289">
        <f t="shared" si="2"/>
        <v>15</v>
      </c>
      <c r="F15" s="232">
        <f t="shared" si="3"/>
        <v>15</v>
      </c>
      <c r="G15" s="177">
        <f t="shared" si="7"/>
        <v>5</v>
      </c>
      <c r="H15" s="177">
        <f t="shared" si="7"/>
        <v>10</v>
      </c>
      <c r="I15" s="176"/>
      <c r="J15" s="176"/>
      <c r="K15" s="176">
        <v>10</v>
      </c>
      <c r="L15" s="176"/>
      <c r="M15" s="176"/>
      <c r="N15" s="176"/>
      <c r="O15" s="177">
        <f t="shared" si="5"/>
        <v>0</v>
      </c>
      <c r="P15" s="151">
        <f t="shared" si="6"/>
        <v>0</v>
      </c>
      <c r="Q15" s="178"/>
      <c r="R15" s="179"/>
      <c r="S15" s="179"/>
      <c r="T15" s="180"/>
      <c r="U15" s="181">
        <v>5</v>
      </c>
      <c r="V15" s="179">
        <v>10</v>
      </c>
      <c r="W15" s="179"/>
      <c r="X15" s="182"/>
      <c r="Y15" s="178"/>
      <c r="Z15" s="179"/>
      <c r="AA15" s="179"/>
      <c r="AB15" s="180"/>
      <c r="AC15" s="181"/>
      <c r="AD15" s="179"/>
      <c r="AE15" s="179"/>
      <c r="AF15" s="182"/>
      <c r="AG15" s="178"/>
      <c r="AH15" s="179"/>
      <c r="AI15" s="179"/>
      <c r="AJ15" s="180"/>
      <c r="AK15" s="242"/>
      <c r="AL15" s="184"/>
      <c r="AM15" s="179"/>
      <c r="AN15" s="182"/>
      <c r="AO15" s="178"/>
      <c r="AP15" s="179"/>
      <c r="AQ15" s="179"/>
      <c r="AR15" s="180"/>
      <c r="AS15" s="178"/>
      <c r="AT15" s="179"/>
      <c r="AU15" s="179"/>
      <c r="AV15" s="179"/>
      <c r="AW15" s="179"/>
      <c r="AX15" s="179"/>
      <c r="AY15" s="180"/>
      <c r="AZ15" s="178"/>
      <c r="BA15" s="179"/>
      <c r="BB15" s="179"/>
      <c r="BC15" s="180"/>
    </row>
    <row r="16" spans="1:55" s="6" customFormat="1" ht="34.5" customHeight="1" x14ac:dyDescent="0.4">
      <c r="A16" s="452" t="s">
        <v>21</v>
      </c>
      <c r="B16" s="157" t="s">
        <v>94</v>
      </c>
      <c r="C16" s="231" t="s">
        <v>249</v>
      </c>
      <c r="D16" s="173">
        <f t="shared" si="1"/>
        <v>1</v>
      </c>
      <c r="E16" s="289">
        <f t="shared" si="2"/>
        <v>25</v>
      </c>
      <c r="F16" s="232">
        <f t="shared" si="3"/>
        <v>20</v>
      </c>
      <c r="G16" s="177">
        <f t="shared" si="7"/>
        <v>0</v>
      </c>
      <c r="H16" s="177">
        <f t="shared" si="7"/>
        <v>15</v>
      </c>
      <c r="I16" s="176"/>
      <c r="J16" s="176"/>
      <c r="K16" s="176">
        <v>15</v>
      </c>
      <c r="L16" s="176"/>
      <c r="M16" s="176"/>
      <c r="N16" s="176"/>
      <c r="O16" s="177">
        <f t="shared" si="5"/>
        <v>5</v>
      </c>
      <c r="P16" s="151">
        <f t="shared" si="6"/>
        <v>5</v>
      </c>
      <c r="Q16" s="178"/>
      <c r="R16" s="179"/>
      <c r="S16" s="179"/>
      <c r="T16" s="180"/>
      <c r="U16" s="181"/>
      <c r="V16" s="179"/>
      <c r="W16" s="179"/>
      <c r="X16" s="182"/>
      <c r="Y16" s="178"/>
      <c r="Z16" s="179"/>
      <c r="AA16" s="179"/>
      <c r="AB16" s="180"/>
      <c r="AC16" s="181"/>
      <c r="AD16" s="179"/>
      <c r="AE16" s="179"/>
      <c r="AF16" s="182"/>
      <c r="AG16" s="178"/>
      <c r="AH16" s="179"/>
      <c r="AI16" s="179"/>
      <c r="AJ16" s="180"/>
      <c r="AK16" s="181"/>
      <c r="AL16" s="184"/>
      <c r="AM16" s="179"/>
      <c r="AN16" s="182"/>
      <c r="AO16" s="178"/>
      <c r="AP16" s="184">
        <v>15</v>
      </c>
      <c r="AQ16" s="179">
        <v>5</v>
      </c>
      <c r="AR16" s="180">
        <v>5</v>
      </c>
      <c r="AS16" s="178"/>
      <c r="AT16" s="179"/>
      <c r="AU16" s="179"/>
      <c r="AV16" s="179"/>
      <c r="AW16" s="179"/>
      <c r="AX16" s="179"/>
      <c r="AY16" s="180">
        <v>1</v>
      </c>
      <c r="AZ16" s="178">
        <f>SUM(F16)/25</f>
        <v>0.8</v>
      </c>
      <c r="BA16" s="179"/>
      <c r="BB16" s="179">
        <v>1</v>
      </c>
      <c r="BC16" s="180">
        <v>1</v>
      </c>
    </row>
    <row r="17" spans="1:55" s="6" customFormat="1" x14ac:dyDescent="0.4">
      <c r="A17" s="452" t="s">
        <v>22</v>
      </c>
      <c r="B17" s="157" t="s">
        <v>231</v>
      </c>
      <c r="C17" s="231" t="s">
        <v>249</v>
      </c>
      <c r="D17" s="300">
        <f t="shared" si="1"/>
        <v>2</v>
      </c>
      <c r="E17" s="289">
        <f t="shared" si="2"/>
        <v>50</v>
      </c>
      <c r="F17" s="232">
        <f t="shared" si="3"/>
        <v>30</v>
      </c>
      <c r="G17" s="177">
        <f t="shared" si="7"/>
        <v>15</v>
      </c>
      <c r="H17" s="177">
        <f t="shared" si="7"/>
        <v>15</v>
      </c>
      <c r="I17" s="176">
        <v>15</v>
      </c>
      <c r="J17" s="176"/>
      <c r="K17" s="176"/>
      <c r="L17" s="176"/>
      <c r="M17" s="176"/>
      <c r="N17" s="176"/>
      <c r="O17" s="177">
        <f t="shared" si="5"/>
        <v>0</v>
      </c>
      <c r="P17" s="151">
        <f t="shared" si="6"/>
        <v>20</v>
      </c>
      <c r="Q17" s="188"/>
      <c r="R17" s="189"/>
      <c r="S17" s="189"/>
      <c r="T17" s="190"/>
      <c r="U17" s="181"/>
      <c r="V17" s="179"/>
      <c r="W17" s="179"/>
      <c r="X17" s="182"/>
      <c r="Y17" s="178"/>
      <c r="Z17" s="179"/>
      <c r="AA17" s="179"/>
      <c r="AB17" s="180"/>
      <c r="AC17" s="181"/>
      <c r="AD17" s="179"/>
      <c r="AE17" s="179"/>
      <c r="AF17" s="182"/>
      <c r="AG17" s="178"/>
      <c r="AH17" s="179"/>
      <c r="AI17" s="179"/>
      <c r="AJ17" s="180"/>
      <c r="AK17" s="181"/>
      <c r="AL17" s="184"/>
      <c r="AM17" s="179"/>
      <c r="AN17" s="182"/>
      <c r="AO17" s="183">
        <v>15</v>
      </c>
      <c r="AP17" s="184">
        <v>15</v>
      </c>
      <c r="AQ17" s="179"/>
      <c r="AR17" s="180">
        <v>20</v>
      </c>
      <c r="AS17" s="178"/>
      <c r="AT17" s="179"/>
      <c r="AU17" s="179"/>
      <c r="AV17" s="179"/>
      <c r="AW17" s="179"/>
      <c r="AX17" s="179"/>
      <c r="AY17" s="180">
        <v>2</v>
      </c>
      <c r="AZ17" s="178">
        <f>SUM(F17)/25</f>
        <v>1.2</v>
      </c>
      <c r="BA17" s="179"/>
      <c r="BB17" s="179">
        <v>2</v>
      </c>
      <c r="BC17" s="180">
        <v>2</v>
      </c>
    </row>
    <row r="18" spans="1:55" s="6" customFormat="1" ht="34.5" thickBot="1" x14ac:dyDescent="0.45">
      <c r="A18" s="453" t="s">
        <v>23</v>
      </c>
      <c r="B18" s="158" t="s">
        <v>71</v>
      </c>
      <c r="C18" s="168" t="s">
        <v>256</v>
      </c>
      <c r="D18" s="245">
        <f t="shared" si="1"/>
        <v>0</v>
      </c>
      <c r="E18" s="301">
        <f t="shared" si="2"/>
        <v>15</v>
      </c>
      <c r="F18" s="246">
        <f t="shared" si="3"/>
        <v>15</v>
      </c>
      <c r="G18" s="186">
        <f t="shared" si="7"/>
        <v>15</v>
      </c>
      <c r="H18" s="186">
        <f t="shared" si="7"/>
        <v>0</v>
      </c>
      <c r="I18" s="185"/>
      <c r="J18" s="185"/>
      <c r="K18" s="185"/>
      <c r="L18" s="185"/>
      <c r="M18" s="185"/>
      <c r="N18" s="302"/>
      <c r="O18" s="177">
        <f t="shared" si="5"/>
        <v>0</v>
      </c>
      <c r="P18" s="151">
        <f t="shared" si="6"/>
        <v>0</v>
      </c>
      <c r="Q18" s="291">
        <v>15</v>
      </c>
      <c r="R18" s="283"/>
      <c r="S18" s="284"/>
      <c r="T18" s="261"/>
      <c r="U18" s="248"/>
      <c r="V18" s="189"/>
      <c r="W18" s="192"/>
      <c r="X18" s="192"/>
      <c r="Y18" s="285"/>
      <c r="Z18" s="283"/>
      <c r="AA18" s="284"/>
      <c r="AB18" s="261"/>
      <c r="AC18" s="191"/>
      <c r="AD18" s="189"/>
      <c r="AE18" s="192"/>
      <c r="AF18" s="192"/>
      <c r="AG18" s="285"/>
      <c r="AH18" s="283"/>
      <c r="AI18" s="284"/>
      <c r="AJ18" s="261"/>
      <c r="AK18" s="191"/>
      <c r="AL18" s="189"/>
      <c r="AM18" s="192"/>
      <c r="AN18" s="192"/>
      <c r="AO18" s="285"/>
      <c r="AP18" s="283"/>
      <c r="AQ18" s="284"/>
      <c r="AR18" s="261"/>
      <c r="AS18" s="188"/>
      <c r="AT18" s="189"/>
      <c r="AU18" s="189"/>
      <c r="AV18" s="189"/>
      <c r="AW18" s="189"/>
      <c r="AX18" s="189"/>
      <c r="AY18" s="190"/>
      <c r="AZ18" s="285"/>
      <c r="BA18" s="283"/>
      <c r="BB18" s="283"/>
      <c r="BC18" s="261"/>
    </row>
    <row r="19" spans="1:55" s="7" customFormat="1" ht="44.7" thickBot="1" x14ac:dyDescent="0.45">
      <c r="A19" s="252" t="s">
        <v>18</v>
      </c>
      <c r="B19" s="159" t="s">
        <v>38</v>
      </c>
      <c r="C19" s="169"/>
      <c r="D19" s="169">
        <f>SUM(D20:D28)</f>
        <v>40</v>
      </c>
      <c r="E19" s="195">
        <f>SUM(E20:E28)</f>
        <v>1000</v>
      </c>
      <c r="F19" s="195">
        <f t="shared" ref="F19:BC19" si="8">SUM(F20:F28)</f>
        <v>620</v>
      </c>
      <c r="G19" s="195">
        <f t="shared" si="8"/>
        <v>195</v>
      </c>
      <c r="H19" s="195">
        <f t="shared" si="8"/>
        <v>270</v>
      </c>
      <c r="I19" s="195">
        <f t="shared" si="8"/>
        <v>135</v>
      </c>
      <c r="J19" s="195">
        <f>SUM(J20:J28)</f>
        <v>120</v>
      </c>
      <c r="K19" s="195">
        <f t="shared" si="8"/>
        <v>0</v>
      </c>
      <c r="L19" s="195">
        <f>SUM(L20:L28)</f>
        <v>15</v>
      </c>
      <c r="M19" s="195">
        <f t="shared" si="8"/>
        <v>0</v>
      </c>
      <c r="N19" s="195">
        <f t="shared" si="8"/>
        <v>0</v>
      </c>
      <c r="O19" s="195">
        <f t="shared" si="8"/>
        <v>155</v>
      </c>
      <c r="P19" s="195">
        <f t="shared" si="8"/>
        <v>380</v>
      </c>
      <c r="Q19" s="195">
        <f t="shared" si="8"/>
        <v>75</v>
      </c>
      <c r="R19" s="195">
        <f t="shared" si="8"/>
        <v>90</v>
      </c>
      <c r="S19" s="195">
        <f t="shared" si="8"/>
        <v>75</v>
      </c>
      <c r="T19" s="195">
        <f t="shared" si="8"/>
        <v>235</v>
      </c>
      <c r="U19" s="195">
        <f t="shared" si="8"/>
        <v>45</v>
      </c>
      <c r="V19" s="195">
        <f t="shared" si="8"/>
        <v>60</v>
      </c>
      <c r="W19" s="195">
        <f t="shared" si="8"/>
        <v>20</v>
      </c>
      <c r="X19" s="195">
        <f t="shared" si="8"/>
        <v>50</v>
      </c>
      <c r="Y19" s="195">
        <f t="shared" si="8"/>
        <v>30</v>
      </c>
      <c r="Z19" s="195">
        <f t="shared" si="8"/>
        <v>45</v>
      </c>
      <c r="AA19" s="195">
        <f t="shared" si="8"/>
        <v>30</v>
      </c>
      <c r="AB19" s="195">
        <f t="shared" si="8"/>
        <v>70</v>
      </c>
      <c r="AC19" s="195">
        <f t="shared" si="8"/>
        <v>15</v>
      </c>
      <c r="AD19" s="195">
        <f t="shared" si="8"/>
        <v>30</v>
      </c>
      <c r="AE19" s="195">
        <f t="shared" si="8"/>
        <v>20</v>
      </c>
      <c r="AF19" s="195">
        <f t="shared" si="8"/>
        <v>10</v>
      </c>
      <c r="AG19" s="195">
        <f t="shared" si="8"/>
        <v>0</v>
      </c>
      <c r="AH19" s="195">
        <f t="shared" si="8"/>
        <v>0</v>
      </c>
      <c r="AI19" s="195">
        <f t="shared" si="8"/>
        <v>0</v>
      </c>
      <c r="AJ19" s="195">
        <f t="shared" si="8"/>
        <v>0</v>
      </c>
      <c r="AK19" s="195">
        <f t="shared" si="8"/>
        <v>0</v>
      </c>
      <c r="AL19" s="195">
        <f t="shared" si="8"/>
        <v>0</v>
      </c>
      <c r="AM19" s="195">
        <f t="shared" si="8"/>
        <v>0</v>
      </c>
      <c r="AN19" s="195">
        <f t="shared" si="8"/>
        <v>0</v>
      </c>
      <c r="AO19" s="195">
        <f t="shared" si="8"/>
        <v>30</v>
      </c>
      <c r="AP19" s="195">
        <f t="shared" si="8"/>
        <v>45</v>
      </c>
      <c r="AQ19" s="195">
        <f t="shared" si="8"/>
        <v>10</v>
      </c>
      <c r="AR19" s="195">
        <f t="shared" si="8"/>
        <v>15</v>
      </c>
      <c r="AS19" s="195">
        <f t="shared" si="8"/>
        <v>19</v>
      </c>
      <c r="AT19" s="195">
        <f t="shared" si="8"/>
        <v>7</v>
      </c>
      <c r="AU19" s="195">
        <f t="shared" si="8"/>
        <v>7</v>
      </c>
      <c r="AV19" s="195">
        <f t="shared" si="8"/>
        <v>3</v>
      </c>
      <c r="AW19" s="195">
        <f t="shared" si="8"/>
        <v>0</v>
      </c>
      <c r="AX19" s="195">
        <f t="shared" si="8"/>
        <v>0</v>
      </c>
      <c r="AY19" s="195">
        <f t="shared" si="8"/>
        <v>4</v>
      </c>
      <c r="AZ19" s="195">
        <f t="shared" si="8"/>
        <v>26</v>
      </c>
      <c r="BA19" s="195">
        <f t="shared" si="8"/>
        <v>18</v>
      </c>
      <c r="BB19" s="195">
        <f t="shared" si="8"/>
        <v>0</v>
      </c>
      <c r="BC19" s="195">
        <f t="shared" si="8"/>
        <v>0</v>
      </c>
    </row>
    <row r="20" spans="1:55" s="6" customFormat="1" x14ac:dyDescent="0.4">
      <c r="A20" s="255" t="s">
        <v>10</v>
      </c>
      <c r="B20" s="449" t="s">
        <v>102</v>
      </c>
      <c r="C20" s="170" t="s">
        <v>75</v>
      </c>
      <c r="D20" s="307">
        <f>SUM(AS20:AY20)</f>
        <v>8</v>
      </c>
      <c r="E20" s="298">
        <f t="shared" ref="E20:E28" si="9">SUM(F20,P20)</f>
        <v>200</v>
      </c>
      <c r="F20" s="257">
        <f t="shared" ref="F20:F28" si="10">SUM(G20:H20,O20)</f>
        <v>120</v>
      </c>
      <c r="G20" s="197">
        <f t="shared" ref="G20:H25" si="11">SUM(Q20,U20,Y20,AC20,AG20,AK20,AO20)</f>
        <v>30</v>
      </c>
      <c r="H20" s="197">
        <f t="shared" si="11"/>
        <v>60</v>
      </c>
      <c r="I20" s="196">
        <v>60</v>
      </c>
      <c r="J20" s="196"/>
      <c r="K20" s="196"/>
      <c r="L20" s="196"/>
      <c r="M20" s="196"/>
      <c r="N20" s="196"/>
      <c r="O20" s="197">
        <f t="shared" ref="O20:P25" si="12">SUM(S20,W20,AA20,AE20,AI20,AM20,AQ20)</f>
        <v>30</v>
      </c>
      <c r="P20" s="198">
        <f t="shared" si="12"/>
        <v>80</v>
      </c>
      <c r="Q20" s="203">
        <v>15</v>
      </c>
      <c r="R20" s="204">
        <v>30</v>
      </c>
      <c r="S20" s="200">
        <v>20</v>
      </c>
      <c r="T20" s="201">
        <v>60</v>
      </c>
      <c r="U20" s="259">
        <v>15</v>
      </c>
      <c r="V20" s="204">
        <v>30</v>
      </c>
      <c r="W20" s="200">
        <v>10</v>
      </c>
      <c r="X20" s="201">
        <v>20</v>
      </c>
      <c r="Y20" s="199"/>
      <c r="Z20" s="200"/>
      <c r="AA20" s="200"/>
      <c r="AB20" s="201"/>
      <c r="AC20" s="199"/>
      <c r="AD20" s="200"/>
      <c r="AE20" s="200"/>
      <c r="AF20" s="201"/>
      <c r="AG20" s="199"/>
      <c r="AH20" s="200"/>
      <c r="AI20" s="200"/>
      <c r="AJ20" s="205"/>
      <c r="AK20" s="199"/>
      <c r="AL20" s="200"/>
      <c r="AM20" s="200"/>
      <c r="AN20" s="201"/>
      <c r="AO20" s="199"/>
      <c r="AP20" s="200"/>
      <c r="AQ20" s="200"/>
      <c r="AR20" s="205"/>
      <c r="AS20" s="199">
        <v>5</v>
      </c>
      <c r="AT20" s="200">
        <v>3</v>
      </c>
      <c r="AU20" s="200"/>
      <c r="AV20" s="200"/>
      <c r="AW20" s="200"/>
      <c r="AX20" s="200"/>
      <c r="AY20" s="201"/>
      <c r="AZ20" s="178">
        <f>SUM(F20)/25</f>
        <v>4.8</v>
      </c>
      <c r="BA20" s="200"/>
      <c r="BB20" s="200"/>
      <c r="BC20" s="201"/>
    </row>
    <row r="21" spans="1:55" s="6" customFormat="1" x14ac:dyDescent="0.4">
      <c r="A21" s="260" t="s">
        <v>9</v>
      </c>
      <c r="B21" s="157" t="s">
        <v>220</v>
      </c>
      <c r="C21" s="166" t="s">
        <v>251</v>
      </c>
      <c r="D21" s="166">
        <f t="shared" ref="D21:D28" si="13">SUM(AS21:AY21)</f>
        <v>3</v>
      </c>
      <c r="E21" s="289">
        <f t="shared" si="9"/>
        <v>75</v>
      </c>
      <c r="F21" s="232">
        <f t="shared" si="10"/>
        <v>45</v>
      </c>
      <c r="G21" s="177">
        <f t="shared" si="11"/>
        <v>15</v>
      </c>
      <c r="H21" s="177">
        <f t="shared" si="11"/>
        <v>15</v>
      </c>
      <c r="I21" s="176">
        <v>15</v>
      </c>
      <c r="J21" s="176"/>
      <c r="K21" s="176"/>
      <c r="L21" s="176"/>
      <c r="M21" s="176"/>
      <c r="N21" s="176"/>
      <c r="O21" s="177">
        <f t="shared" si="12"/>
        <v>15</v>
      </c>
      <c r="P21" s="151">
        <f t="shared" si="12"/>
        <v>30</v>
      </c>
      <c r="Q21" s="178"/>
      <c r="R21" s="179"/>
      <c r="S21" s="179"/>
      <c r="T21" s="180"/>
      <c r="U21" s="181"/>
      <c r="V21" s="179"/>
      <c r="W21" s="179"/>
      <c r="X21" s="180"/>
      <c r="Y21" s="183">
        <v>15</v>
      </c>
      <c r="Z21" s="184">
        <v>15</v>
      </c>
      <c r="AA21" s="179">
        <v>15</v>
      </c>
      <c r="AB21" s="180">
        <v>30</v>
      </c>
      <c r="AC21" s="178"/>
      <c r="AD21" s="179"/>
      <c r="AE21" s="179"/>
      <c r="AF21" s="180"/>
      <c r="AG21" s="178"/>
      <c r="AH21" s="179"/>
      <c r="AI21" s="179"/>
      <c r="AJ21" s="182"/>
      <c r="AK21" s="178"/>
      <c r="AL21" s="179"/>
      <c r="AM21" s="179"/>
      <c r="AN21" s="180"/>
      <c r="AO21" s="178"/>
      <c r="AP21" s="179"/>
      <c r="AQ21" s="179"/>
      <c r="AR21" s="182"/>
      <c r="AS21" s="178"/>
      <c r="AT21" s="179"/>
      <c r="AU21" s="179">
        <v>3</v>
      </c>
      <c r="AV21" s="179"/>
      <c r="AW21" s="179"/>
      <c r="AX21" s="179"/>
      <c r="AY21" s="180"/>
      <c r="AZ21" s="178">
        <f>SUM(F21)/25</f>
        <v>1.8</v>
      </c>
      <c r="BA21" s="179"/>
      <c r="BB21" s="179"/>
      <c r="BC21" s="180"/>
    </row>
    <row r="22" spans="1:55" s="6" customFormat="1" x14ac:dyDescent="0.4">
      <c r="A22" s="260" t="s">
        <v>8</v>
      </c>
      <c r="B22" s="157" t="s">
        <v>73</v>
      </c>
      <c r="C22" s="166" t="s">
        <v>82</v>
      </c>
      <c r="D22" s="166">
        <f t="shared" si="13"/>
        <v>6</v>
      </c>
      <c r="E22" s="289">
        <f t="shared" si="9"/>
        <v>150</v>
      </c>
      <c r="F22" s="232">
        <f t="shared" si="10"/>
        <v>85</v>
      </c>
      <c r="G22" s="177">
        <f t="shared" si="11"/>
        <v>30</v>
      </c>
      <c r="H22" s="177">
        <f t="shared" si="11"/>
        <v>30</v>
      </c>
      <c r="I22" s="233">
        <v>15</v>
      </c>
      <c r="J22" s="233">
        <v>15</v>
      </c>
      <c r="K22" s="233"/>
      <c r="L22" s="176"/>
      <c r="M22" s="176"/>
      <c r="N22" s="176"/>
      <c r="O22" s="177">
        <f t="shared" si="12"/>
        <v>25</v>
      </c>
      <c r="P22" s="151">
        <f t="shared" si="12"/>
        <v>65</v>
      </c>
      <c r="Q22" s="183">
        <v>15</v>
      </c>
      <c r="R22" s="184">
        <v>15</v>
      </c>
      <c r="S22" s="179">
        <v>15</v>
      </c>
      <c r="T22" s="180">
        <v>55</v>
      </c>
      <c r="U22" s="242">
        <v>15</v>
      </c>
      <c r="V22" s="184">
        <v>15</v>
      </c>
      <c r="W22" s="179">
        <v>10</v>
      </c>
      <c r="X22" s="180">
        <v>10</v>
      </c>
      <c r="Y22" s="178"/>
      <c r="Z22" s="179"/>
      <c r="AA22" s="179"/>
      <c r="AB22" s="180"/>
      <c r="AC22" s="178"/>
      <c r="AD22" s="179"/>
      <c r="AE22" s="179"/>
      <c r="AF22" s="180"/>
      <c r="AG22" s="178"/>
      <c r="AH22" s="179"/>
      <c r="AI22" s="179"/>
      <c r="AJ22" s="182"/>
      <c r="AK22" s="178"/>
      <c r="AL22" s="179"/>
      <c r="AM22" s="179"/>
      <c r="AN22" s="180"/>
      <c r="AO22" s="178"/>
      <c r="AP22" s="179"/>
      <c r="AQ22" s="179"/>
      <c r="AR22" s="182"/>
      <c r="AS22" s="178">
        <v>4</v>
      </c>
      <c r="AT22" s="179">
        <v>2</v>
      </c>
      <c r="AU22" s="179"/>
      <c r="AV22" s="179"/>
      <c r="AW22" s="179"/>
      <c r="AX22" s="179"/>
      <c r="AY22" s="180"/>
      <c r="AZ22" s="178">
        <v>4</v>
      </c>
      <c r="BA22" s="179"/>
      <c r="BB22" s="179"/>
      <c r="BC22" s="180"/>
    </row>
    <row r="23" spans="1:55" s="6" customFormat="1" x14ac:dyDescent="0.4">
      <c r="A23" s="260" t="s">
        <v>7</v>
      </c>
      <c r="B23" s="157" t="s">
        <v>264</v>
      </c>
      <c r="C23" s="166" t="s">
        <v>76</v>
      </c>
      <c r="D23" s="166">
        <f t="shared" si="13"/>
        <v>5</v>
      </c>
      <c r="E23" s="289">
        <f t="shared" si="9"/>
        <v>125</v>
      </c>
      <c r="F23" s="232">
        <f t="shared" si="10"/>
        <v>50</v>
      </c>
      <c r="G23" s="177">
        <f t="shared" si="11"/>
        <v>15</v>
      </c>
      <c r="H23" s="177">
        <f t="shared" si="11"/>
        <v>15</v>
      </c>
      <c r="I23" s="233"/>
      <c r="J23" s="233">
        <v>15</v>
      </c>
      <c r="K23" s="233"/>
      <c r="L23" s="176"/>
      <c r="M23" s="176"/>
      <c r="N23" s="176"/>
      <c r="O23" s="177">
        <f t="shared" si="12"/>
        <v>20</v>
      </c>
      <c r="P23" s="151">
        <f t="shared" si="12"/>
        <v>75</v>
      </c>
      <c r="Q23" s="183">
        <v>15</v>
      </c>
      <c r="R23" s="184">
        <v>15</v>
      </c>
      <c r="S23" s="179">
        <v>20</v>
      </c>
      <c r="T23" s="180">
        <v>75</v>
      </c>
      <c r="U23" s="181"/>
      <c r="V23" s="179"/>
      <c r="W23" s="179"/>
      <c r="X23" s="180"/>
      <c r="Y23" s="178"/>
      <c r="Z23" s="179"/>
      <c r="AA23" s="179"/>
      <c r="AB23" s="180"/>
      <c r="AC23" s="178"/>
      <c r="AD23" s="179"/>
      <c r="AE23" s="179"/>
      <c r="AF23" s="180"/>
      <c r="AG23" s="178"/>
      <c r="AH23" s="179"/>
      <c r="AI23" s="179"/>
      <c r="AJ23" s="182"/>
      <c r="AK23" s="178"/>
      <c r="AL23" s="179"/>
      <c r="AM23" s="179"/>
      <c r="AN23" s="180"/>
      <c r="AO23" s="178"/>
      <c r="AP23" s="179"/>
      <c r="AQ23" s="179"/>
      <c r="AR23" s="182"/>
      <c r="AS23" s="178">
        <v>5</v>
      </c>
      <c r="AT23" s="179"/>
      <c r="AU23" s="179"/>
      <c r="AV23" s="179"/>
      <c r="AW23" s="179"/>
      <c r="AX23" s="179"/>
      <c r="AY23" s="180"/>
      <c r="AZ23" s="178">
        <f>SUM(F23)/25</f>
        <v>2</v>
      </c>
      <c r="BA23" s="179"/>
      <c r="BB23" s="179"/>
      <c r="BC23" s="180"/>
    </row>
    <row r="24" spans="1:55" s="6" customFormat="1" x14ac:dyDescent="0.4">
      <c r="A24" s="260" t="s">
        <v>6</v>
      </c>
      <c r="B24" s="157" t="s">
        <v>87</v>
      </c>
      <c r="C24" s="166" t="s">
        <v>79</v>
      </c>
      <c r="D24" s="166">
        <f t="shared" si="13"/>
        <v>4</v>
      </c>
      <c r="E24" s="289">
        <f t="shared" si="9"/>
        <v>100</v>
      </c>
      <c r="F24" s="232">
        <f t="shared" si="10"/>
        <v>85</v>
      </c>
      <c r="G24" s="177">
        <f t="shared" si="11"/>
        <v>30</v>
      </c>
      <c r="H24" s="177">
        <f t="shared" si="11"/>
        <v>45</v>
      </c>
      <c r="I24" s="233"/>
      <c r="J24" s="233">
        <v>30</v>
      </c>
      <c r="K24" s="233"/>
      <c r="L24" s="176">
        <v>15</v>
      </c>
      <c r="M24" s="176"/>
      <c r="N24" s="176"/>
      <c r="O24" s="177">
        <f t="shared" si="12"/>
        <v>10</v>
      </c>
      <c r="P24" s="151">
        <f t="shared" si="12"/>
        <v>15</v>
      </c>
      <c r="Q24" s="178"/>
      <c r="R24" s="179"/>
      <c r="S24" s="179"/>
      <c r="T24" s="180"/>
      <c r="U24" s="181"/>
      <c r="V24" s="179"/>
      <c r="W24" s="179"/>
      <c r="X24" s="180"/>
      <c r="Y24" s="178"/>
      <c r="Z24" s="179"/>
      <c r="AA24" s="179"/>
      <c r="AB24" s="180"/>
      <c r="AC24" s="178"/>
      <c r="AD24" s="179"/>
      <c r="AE24" s="179"/>
      <c r="AF24" s="180"/>
      <c r="AG24" s="178"/>
      <c r="AH24" s="179"/>
      <c r="AI24" s="179"/>
      <c r="AJ24" s="182"/>
      <c r="AK24" s="183"/>
      <c r="AL24" s="184"/>
      <c r="AM24" s="179"/>
      <c r="AN24" s="180"/>
      <c r="AO24" s="183">
        <v>30</v>
      </c>
      <c r="AP24" s="184">
        <v>45</v>
      </c>
      <c r="AQ24" s="179">
        <v>10</v>
      </c>
      <c r="AR24" s="182">
        <v>15</v>
      </c>
      <c r="AS24" s="178"/>
      <c r="AT24" s="179"/>
      <c r="AU24" s="179"/>
      <c r="AV24" s="179"/>
      <c r="AW24" s="179"/>
      <c r="AX24" s="179"/>
      <c r="AY24" s="180">
        <v>4</v>
      </c>
      <c r="AZ24" s="178">
        <v>4</v>
      </c>
      <c r="BA24" s="179">
        <v>4</v>
      </c>
      <c r="BB24" s="179"/>
      <c r="BC24" s="180"/>
    </row>
    <row r="25" spans="1:55" s="6" customFormat="1" x14ac:dyDescent="0.4">
      <c r="A25" s="260" t="s">
        <v>5</v>
      </c>
      <c r="B25" s="449" t="s">
        <v>64</v>
      </c>
      <c r="C25" s="170" t="s">
        <v>273</v>
      </c>
      <c r="D25" s="166">
        <f t="shared" si="13"/>
        <v>3</v>
      </c>
      <c r="E25" s="289">
        <f t="shared" si="9"/>
        <v>75</v>
      </c>
      <c r="F25" s="232">
        <f t="shared" si="10"/>
        <v>65</v>
      </c>
      <c r="G25" s="177">
        <f t="shared" si="11"/>
        <v>15</v>
      </c>
      <c r="H25" s="177">
        <f t="shared" si="11"/>
        <v>30</v>
      </c>
      <c r="I25" s="258">
        <v>15</v>
      </c>
      <c r="J25" s="258">
        <v>15</v>
      </c>
      <c r="K25" s="258"/>
      <c r="L25" s="196"/>
      <c r="M25" s="196"/>
      <c r="N25" s="196"/>
      <c r="O25" s="177">
        <f t="shared" si="12"/>
        <v>20</v>
      </c>
      <c r="P25" s="151">
        <f t="shared" si="12"/>
        <v>10</v>
      </c>
      <c r="Q25" s="199"/>
      <c r="R25" s="200"/>
      <c r="S25" s="200"/>
      <c r="T25" s="201"/>
      <c r="U25" s="202"/>
      <c r="V25" s="200"/>
      <c r="W25" s="200"/>
      <c r="X25" s="201"/>
      <c r="Y25" s="203"/>
      <c r="Z25" s="204"/>
      <c r="AA25" s="200"/>
      <c r="AB25" s="201"/>
      <c r="AC25" s="203">
        <v>15</v>
      </c>
      <c r="AD25" s="204">
        <v>30</v>
      </c>
      <c r="AE25" s="200">
        <v>20</v>
      </c>
      <c r="AF25" s="201">
        <v>10</v>
      </c>
      <c r="AG25" s="199"/>
      <c r="AH25" s="200"/>
      <c r="AI25" s="200"/>
      <c r="AJ25" s="205"/>
      <c r="AK25" s="199"/>
      <c r="AL25" s="200"/>
      <c r="AM25" s="200"/>
      <c r="AN25" s="201"/>
      <c r="AO25" s="199"/>
      <c r="AP25" s="200"/>
      <c r="AQ25" s="200"/>
      <c r="AR25" s="205"/>
      <c r="AS25" s="199"/>
      <c r="AT25" s="200"/>
      <c r="AU25" s="200"/>
      <c r="AV25" s="200">
        <v>3</v>
      </c>
      <c r="AW25" s="200"/>
      <c r="AX25" s="200"/>
      <c r="AY25" s="201"/>
      <c r="AZ25" s="178">
        <f>SUM(F25)/25</f>
        <v>2.6</v>
      </c>
      <c r="BA25" s="200">
        <v>3</v>
      </c>
      <c r="BB25" s="200"/>
      <c r="BC25" s="201"/>
    </row>
    <row r="26" spans="1:55" s="6" customFormat="1" x14ac:dyDescent="0.4">
      <c r="A26" s="260" t="s">
        <v>20</v>
      </c>
      <c r="B26" s="157" t="s">
        <v>206</v>
      </c>
      <c r="C26" s="166" t="s">
        <v>76</v>
      </c>
      <c r="D26" s="166">
        <f t="shared" si="13"/>
        <v>5</v>
      </c>
      <c r="E26" s="289">
        <f t="shared" si="9"/>
        <v>125</v>
      </c>
      <c r="F26" s="232">
        <f t="shared" si="10"/>
        <v>80</v>
      </c>
      <c r="G26" s="177">
        <f t="shared" ref="G26:H28" si="14">SUM(Q26,U26,Y26,AC26,AG26,AK26,AO26)</f>
        <v>30</v>
      </c>
      <c r="H26" s="177">
        <f t="shared" si="14"/>
        <v>30</v>
      </c>
      <c r="I26" s="233"/>
      <c r="J26" s="233">
        <v>30</v>
      </c>
      <c r="K26" s="233"/>
      <c r="L26" s="176"/>
      <c r="M26" s="176"/>
      <c r="N26" s="176"/>
      <c r="O26" s="177">
        <f t="shared" ref="O26:P28" si="15">SUM(S26,W26,AA26,AE26,AI26,AM26,AQ26)</f>
        <v>20</v>
      </c>
      <c r="P26" s="151">
        <f t="shared" si="15"/>
        <v>45</v>
      </c>
      <c r="Q26" s="183">
        <v>30</v>
      </c>
      <c r="R26" s="184">
        <v>30</v>
      </c>
      <c r="S26" s="179">
        <v>20</v>
      </c>
      <c r="T26" s="180">
        <v>45</v>
      </c>
      <c r="U26" s="181"/>
      <c r="V26" s="179"/>
      <c r="W26" s="179"/>
      <c r="X26" s="180"/>
      <c r="Y26" s="178"/>
      <c r="Z26" s="179"/>
      <c r="AA26" s="179"/>
      <c r="AB26" s="180"/>
      <c r="AC26" s="178"/>
      <c r="AD26" s="179"/>
      <c r="AE26" s="179"/>
      <c r="AF26" s="180"/>
      <c r="AG26" s="178"/>
      <c r="AH26" s="179"/>
      <c r="AI26" s="179"/>
      <c r="AJ26" s="182"/>
      <c r="AK26" s="178"/>
      <c r="AL26" s="179"/>
      <c r="AM26" s="179"/>
      <c r="AN26" s="180"/>
      <c r="AO26" s="178"/>
      <c r="AP26" s="179"/>
      <c r="AQ26" s="179"/>
      <c r="AR26" s="182"/>
      <c r="AS26" s="178">
        <v>5</v>
      </c>
      <c r="AT26" s="179"/>
      <c r="AU26" s="179"/>
      <c r="AV26" s="179"/>
      <c r="AW26" s="179"/>
      <c r="AX26" s="179"/>
      <c r="AY26" s="180"/>
      <c r="AZ26" s="178">
        <f>SUM(F26)/25</f>
        <v>3.2</v>
      </c>
      <c r="BA26" s="179">
        <v>5</v>
      </c>
      <c r="BB26" s="179"/>
      <c r="BC26" s="180"/>
    </row>
    <row r="27" spans="1:55" s="6" customFormat="1" x14ac:dyDescent="0.4">
      <c r="A27" s="260" t="s">
        <v>21</v>
      </c>
      <c r="B27" s="157" t="s">
        <v>61</v>
      </c>
      <c r="C27" s="166" t="s">
        <v>252</v>
      </c>
      <c r="D27" s="166">
        <f t="shared" si="13"/>
        <v>2</v>
      </c>
      <c r="E27" s="289">
        <f t="shared" si="9"/>
        <v>50</v>
      </c>
      <c r="F27" s="232">
        <f t="shared" si="10"/>
        <v>30</v>
      </c>
      <c r="G27" s="177">
        <f t="shared" si="14"/>
        <v>15</v>
      </c>
      <c r="H27" s="177">
        <f t="shared" si="14"/>
        <v>15</v>
      </c>
      <c r="I27" s="233">
        <v>15</v>
      </c>
      <c r="J27" s="233"/>
      <c r="K27" s="233"/>
      <c r="L27" s="176"/>
      <c r="M27" s="176"/>
      <c r="N27" s="176"/>
      <c r="O27" s="177">
        <f t="shared" si="15"/>
        <v>0</v>
      </c>
      <c r="P27" s="151">
        <f t="shared" si="15"/>
        <v>20</v>
      </c>
      <c r="Q27" s="178"/>
      <c r="R27" s="179"/>
      <c r="S27" s="179"/>
      <c r="T27" s="180"/>
      <c r="U27" s="242">
        <v>15</v>
      </c>
      <c r="V27" s="184">
        <v>15</v>
      </c>
      <c r="W27" s="179"/>
      <c r="X27" s="180">
        <v>20</v>
      </c>
      <c r="Y27" s="183"/>
      <c r="Z27" s="184"/>
      <c r="AA27" s="179"/>
      <c r="AB27" s="180"/>
      <c r="AC27" s="178"/>
      <c r="AD27" s="179"/>
      <c r="AE27" s="179"/>
      <c r="AF27" s="180"/>
      <c r="AG27" s="178"/>
      <c r="AH27" s="179"/>
      <c r="AI27" s="179"/>
      <c r="AJ27" s="182"/>
      <c r="AK27" s="178"/>
      <c r="AL27" s="179"/>
      <c r="AM27" s="179"/>
      <c r="AN27" s="180"/>
      <c r="AO27" s="178"/>
      <c r="AP27" s="179"/>
      <c r="AQ27" s="179"/>
      <c r="AR27" s="182"/>
      <c r="AS27" s="178"/>
      <c r="AT27" s="179">
        <v>2</v>
      </c>
      <c r="AU27" s="179"/>
      <c r="AV27" s="179"/>
      <c r="AW27" s="179"/>
      <c r="AX27" s="179"/>
      <c r="AY27" s="180"/>
      <c r="AZ27" s="178">
        <f>SUM(F27)/25</f>
        <v>1.2</v>
      </c>
      <c r="BA27" s="179">
        <v>2</v>
      </c>
      <c r="BB27" s="179"/>
      <c r="BC27" s="180"/>
    </row>
    <row r="28" spans="1:55" s="6" customFormat="1" ht="34.5" thickBot="1" x14ac:dyDescent="0.45">
      <c r="A28" s="260" t="s">
        <v>22</v>
      </c>
      <c r="B28" s="450" t="s">
        <v>263</v>
      </c>
      <c r="C28" s="166" t="s">
        <v>272</v>
      </c>
      <c r="D28" s="166">
        <f t="shared" si="13"/>
        <v>4</v>
      </c>
      <c r="E28" s="289">
        <f t="shared" si="9"/>
        <v>100</v>
      </c>
      <c r="F28" s="232">
        <f t="shared" si="10"/>
        <v>60</v>
      </c>
      <c r="G28" s="177">
        <f t="shared" si="14"/>
        <v>15</v>
      </c>
      <c r="H28" s="177">
        <f t="shared" si="14"/>
        <v>30</v>
      </c>
      <c r="I28" s="176">
        <v>15</v>
      </c>
      <c r="J28" s="176">
        <v>15</v>
      </c>
      <c r="K28" s="176"/>
      <c r="L28" s="176"/>
      <c r="M28" s="176"/>
      <c r="N28" s="176"/>
      <c r="O28" s="177">
        <f t="shared" si="15"/>
        <v>15</v>
      </c>
      <c r="P28" s="151">
        <f>SUM(T28,X28,AB28,AF28,AJ28,AN28,AR28)</f>
        <v>40</v>
      </c>
      <c r="Q28" s="188"/>
      <c r="R28" s="189"/>
      <c r="S28" s="189"/>
      <c r="T28" s="190"/>
      <c r="U28" s="248"/>
      <c r="V28" s="194"/>
      <c r="W28" s="189"/>
      <c r="X28" s="190"/>
      <c r="Y28" s="193">
        <v>15</v>
      </c>
      <c r="Z28" s="194">
        <v>30</v>
      </c>
      <c r="AA28" s="189">
        <v>15</v>
      </c>
      <c r="AB28" s="192">
        <v>40</v>
      </c>
      <c r="AC28" s="188"/>
      <c r="AD28" s="189"/>
      <c r="AE28" s="189"/>
      <c r="AF28" s="190"/>
      <c r="AG28" s="193"/>
      <c r="AH28" s="194"/>
      <c r="AI28" s="189"/>
      <c r="AJ28" s="192"/>
      <c r="AK28" s="188"/>
      <c r="AL28" s="189"/>
      <c r="AM28" s="189"/>
      <c r="AN28" s="190"/>
      <c r="AO28" s="188"/>
      <c r="AP28" s="189"/>
      <c r="AQ28" s="189"/>
      <c r="AR28" s="192"/>
      <c r="AS28" s="188"/>
      <c r="AT28" s="189"/>
      <c r="AU28" s="189">
        <v>4</v>
      </c>
      <c r="AV28" s="189"/>
      <c r="AW28" s="189"/>
      <c r="AX28" s="189"/>
      <c r="AY28" s="190"/>
      <c r="AZ28" s="178">
        <f>SUM(F28)/25</f>
        <v>2.4</v>
      </c>
      <c r="BA28" s="189">
        <v>4</v>
      </c>
      <c r="BB28" s="189"/>
      <c r="BC28" s="190"/>
    </row>
    <row r="29" spans="1:55" s="10" customFormat="1" ht="44.7" thickBot="1" x14ac:dyDescent="0.45">
      <c r="A29" s="262" t="s">
        <v>19</v>
      </c>
      <c r="B29" s="263" t="s">
        <v>39</v>
      </c>
      <c r="C29" s="303"/>
      <c r="D29" s="303">
        <f>SUM(D30,D43)</f>
        <v>90</v>
      </c>
      <c r="E29" s="304"/>
      <c r="F29" s="286"/>
      <c r="G29" s="273"/>
      <c r="H29" s="273"/>
      <c r="I29" s="273"/>
      <c r="J29" s="273"/>
      <c r="K29" s="273"/>
      <c r="L29" s="273"/>
      <c r="M29" s="273"/>
      <c r="N29" s="273"/>
      <c r="O29" s="273"/>
      <c r="P29" s="305"/>
      <c r="Q29" s="288"/>
      <c r="R29" s="273"/>
      <c r="S29" s="273"/>
      <c r="T29" s="274"/>
      <c r="U29" s="272"/>
      <c r="V29" s="273"/>
      <c r="W29" s="273"/>
      <c r="X29" s="274"/>
      <c r="Y29" s="288"/>
      <c r="Z29" s="273"/>
      <c r="AA29" s="273"/>
      <c r="AB29" s="274"/>
      <c r="AC29" s="288"/>
      <c r="AD29" s="273"/>
      <c r="AE29" s="273"/>
      <c r="AF29" s="274"/>
      <c r="AG29" s="288"/>
      <c r="AH29" s="273"/>
      <c r="AI29" s="273"/>
      <c r="AJ29" s="287"/>
      <c r="AK29" s="288"/>
      <c r="AL29" s="273"/>
      <c r="AM29" s="273"/>
      <c r="AN29" s="274"/>
      <c r="AO29" s="288"/>
      <c r="AP29" s="273"/>
      <c r="AQ29" s="273"/>
      <c r="AR29" s="287"/>
      <c r="AS29" s="288"/>
      <c r="AT29" s="273"/>
      <c r="AU29" s="273"/>
      <c r="AV29" s="273"/>
      <c r="AW29" s="273"/>
      <c r="AX29" s="273"/>
      <c r="AY29" s="274"/>
      <c r="AZ29" s="288"/>
      <c r="BA29" s="273"/>
      <c r="BB29" s="273"/>
      <c r="BC29" s="274"/>
    </row>
    <row r="30" spans="1:55" s="10" customFormat="1" ht="44.7" thickBot="1" x14ac:dyDescent="0.45">
      <c r="A30" s="252" t="s">
        <v>62</v>
      </c>
      <c r="B30" s="159" t="s">
        <v>89</v>
      </c>
      <c r="C30" s="169"/>
      <c r="D30" s="169">
        <f>SUM(D31:D42)</f>
        <v>48</v>
      </c>
      <c r="E30" s="195">
        <f>SUM(E31:E42)</f>
        <v>1200</v>
      </c>
      <c r="F30" s="195">
        <f t="shared" ref="F30:BC30" si="16">SUM(F31:F42)</f>
        <v>695</v>
      </c>
      <c r="G30" s="195">
        <f t="shared" si="16"/>
        <v>165</v>
      </c>
      <c r="H30" s="195">
        <f t="shared" si="16"/>
        <v>315</v>
      </c>
      <c r="I30" s="195">
        <f t="shared" si="16"/>
        <v>45</v>
      </c>
      <c r="J30" s="195">
        <f>SUM(J31:J42)</f>
        <v>195</v>
      </c>
      <c r="K30" s="195">
        <f t="shared" si="16"/>
        <v>75</v>
      </c>
      <c r="L30" s="195">
        <f>SUM(L31:L42)</f>
        <v>0</v>
      </c>
      <c r="M30" s="195">
        <f t="shared" si="16"/>
        <v>0</v>
      </c>
      <c r="N30" s="195">
        <f t="shared" si="16"/>
        <v>0</v>
      </c>
      <c r="O30" s="195">
        <f t="shared" si="16"/>
        <v>215</v>
      </c>
      <c r="P30" s="195">
        <f t="shared" si="16"/>
        <v>505</v>
      </c>
      <c r="Q30" s="195">
        <f t="shared" si="16"/>
        <v>15</v>
      </c>
      <c r="R30" s="195">
        <f t="shared" si="16"/>
        <v>15</v>
      </c>
      <c r="S30" s="195">
        <f t="shared" si="16"/>
        <v>30</v>
      </c>
      <c r="T30" s="195">
        <f t="shared" si="16"/>
        <v>35</v>
      </c>
      <c r="U30" s="195">
        <f t="shared" si="16"/>
        <v>75</v>
      </c>
      <c r="V30" s="195">
        <f t="shared" si="16"/>
        <v>75</v>
      </c>
      <c r="W30" s="195">
        <f t="shared" si="16"/>
        <v>65</v>
      </c>
      <c r="X30" s="195">
        <f t="shared" si="16"/>
        <v>115</v>
      </c>
      <c r="Y30" s="195">
        <f t="shared" si="16"/>
        <v>30</v>
      </c>
      <c r="Z30" s="195">
        <f t="shared" si="16"/>
        <v>75</v>
      </c>
      <c r="AA30" s="195">
        <f t="shared" si="16"/>
        <v>55</v>
      </c>
      <c r="AB30" s="195">
        <f t="shared" si="16"/>
        <v>165</v>
      </c>
      <c r="AC30" s="195">
        <f t="shared" si="16"/>
        <v>30</v>
      </c>
      <c r="AD30" s="195">
        <f t="shared" si="16"/>
        <v>60</v>
      </c>
      <c r="AE30" s="195">
        <f t="shared" si="16"/>
        <v>20</v>
      </c>
      <c r="AF30" s="195">
        <f t="shared" si="16"/>
        <v>40</v>
      </c>
      <c r="AG30" s="195">
        <f t="shared" si="16"/>
        <v>15</v>
      </c>
      <c r="AH30" s="195">
        <f t="shared" si="16"/>
        <v>45</v>
      </c>
      <c r="AI30" s="195">
        <f t="shared" si="16"/>
        <v>25</v>
      </c>
      <c r="AJ30" s="195">
        <f t="shared" si="16"/>
        <v>85</v>
      </c>
      <c r="AK30" s="195">
        <f t="shared" si="16"/>
        <v>0</v>
      </c>
      <c r="AL30" s="195">
        <f t="shared" si="16"/>
        <v>30</v>
      </c>
      <c r="AM30" s="195">
        <f t="shared" si="16"/>
        <v>20</v>
      </c>
      <c r="AN30" s="195">
        <f t="shared" si="16"/>
        <v>55</v>
      </c>
      <c r="AO30" s="195">
        <f t="shared" si="16"/>
        <v>0</v>
      </c>
      <c r="AP30" s="195">
        <f t="shared" si="16"/>
        <v>15</v>
      </c>
      <c r="AQ30" s="195">
        <f t="shared" si="16"/>
        <v>0</v>
      </c>
      <c r="AR30" s="195">
        <f t="shared" si="16"/>
        <v>10</v>
      </c>
      <c r="AS30" s="195">
        <f t="shared" si="16"/>
        <v>4</v>
      </c>
      <c r="AT30" s="195">
        <f t="shared" si="16"/>
        <v>13</v>
      </c>
      <c r="AU30" s="195">
        <f t="shared" si="16"/>
        <v>13</v>
      </c>
      <c r="AV30" s="195">
        <f t="shared" si="16"/>
        <v>6</v>
      </c>
      <c r="AW30" s="195">
        <f t="shared" si="16"/>
        <v>7</v>
      </c>
      <c r="AX30" s="195">
        <f t="shared" si="16"/>
        <v>4</v>
      </c>
      <c r="AY30" s="195">
        <f t="shared" si="16"/>
        <v>1</v>
      </c>
      <c r="AZ30" s="195">
        <f t="shared" si="16"/>
        <v>30.200000000000003</v>
      </c>
      <c r="BA30" s="195">
        <f t="shared" si="16"/>
        <v>37</v>
      </c>
      <c r="BB30" s="195">
        <f t="shared" si="16"/>
        <v>0</v>
      </c>
      <c r="BC30" s="195">
        <f t="shared" si="16"/>
        <v>0</v>
      </c>
    </row>
    <row r="31" spans="1:55" s="117" customFormat="1" x14ac:dyDescent="0.4">
      <c r="A31" s="255" t="s">
        <v>10</v>
      </c>
      <c r="B31" s="157" t="s">
        <v>212</v>
      </c>
      <c r="C31" s="166" t="s">
        <v>108</v>
      </c>
      <c r="D31" s="166">
        <f>SUM(AS31:AY31)</f>
        <v>8</v>
      </c>
      <c r="E31" s="289">
        <f t="shared" ref="E31:E42" si="17">SUM(F31,P31)</f>
        <v>200</v>
      </c>
      <c r="F31" s="232">
        <f t="shared" ref="F31:F42" si="18">SUM(G31:H31,O31)</f>
        <v>120</v>
      </c>
      <c r="G31" s="177">
        <f>SUM(Q31,U31,Y31,AC31,AG31,AK31,AO31)</f>
        <v>30</v>
      </c>
      <c r="H31" s="177">
        <f>SUM(R31,V31,Z31,AD31,AH31,AL31,AP31)</f>
        <v>30</v>
      </c>
      <c r="I31" s="176">
        <v>15</v>
      </c>
      <c r="J31" s="176">
        <v>15</v>
      </c>
      <c r="K31" s="176"/>
      <c r="L31" s="176"/>
      <c r="M31" s="176"/>
      <c r="N31" s="176"/>
      <c r="O31" s="177">
        <f>SUM(S31,W31,AA31,AE31,AI31,AM31,AQ31)</f>
        <v>60</v>
      </c>
      <c r="P31" s="151">
        <f>SUM(T31,X31,AB31,AF31,AJ31,AN31,AR31)</f>
        <v>80</v>
      </c>
      <c r="Q31" s="178"/>
      <c r="R31" s="179"/>
      <c r="S31" s="179"/>
      <c r="T31" s="180"/>
      <c r="U31" s="242">
        <v>15</v>
      </c>
      <c r="V31" s="184">
        <v>15</v>
      </c>
      <c r="W31" s="179">
        <v>30</v>
      </c>
      <c r="X31" s="180">
        <v>15</v>
      </c>
      <c r="Y31" s="183">
        <v>15</v>
      </c>
      <c r="Z31" s="184">
        <v>15</v>
      </c>
      <c r="AA31" s="179">
        <v>30</v>
      </c>
      <c r="AB31" s="180">
        <v>65</v>
      </c>
      <c r="AC31" s="178"/>
      <c r="AD31" s="179"/>
      <c r="AE31" s="179"/>
      <c r="AF31" s="180"/>
      <c r="AG31" s="178"/>
      <c r="AH31" s="179"/>
      <c r="AI31" s="179"/>
      <c r="AJ31" s="182"/>
      <c r="AK31" s="178"/>
      <c r="AL31" s="179"/>
      <c r="AM31" s="179"/>
      <c r="AN31" s="180"/>
      <c r="AO31" s="178"/>
      <c r="AP31" s="179"/>
      <c r="AQ31" s="179"/>
      <c r="AR31" s="182"/>
      <c r="AS31" s="178"/>
      <c r="AT31" s="179">
        <v>3</v>
      </c>
      <c r="AU31" s="179">
        <v>5</v>
      </c>
      <c r="AV31" s="179"/>
      <c r="AW31" s="179"/>
      <c r="AX31" s="179"/>
      <c r="AY31" s="180"/>
      <c r="AZ31" s="178">
        <f>SUM(F31)/25</f>
        <v>4.8</v>
      </c>
      <c r="BA31" s="179"/>
      <c r="BB31" s="179"/>
      <c r="BC31" s="180"/>
    </row>
    <row r="32" spans="1:55" s="117" customFormat="1" x14ac:dyDescent="0.4">
      <c r="A32" s="260" t="s">
        <v>9</v>
      </c>
      <c r="B32" s="157" t="s">
        <v>86</v>
      </c>
      <c r="C32" s="166" t="s">
        <v>75</v>
      </c>
      <c r="D32" s="166">
        <f t="shared" ref="D32:D38" si="19">SUM(AS32:AY32)</f>
        <v>7</v>
      </c>
      <c r="E32" s="289">
        <f t="shared" si="17"/>
        <v>175</v>
      </c>
      <c r="F32" s="232">
        <f t="shared" si="18"/>
        <v>110</v>
      </c>
      <c r="G32" s="177">
        <f t="shared" ref="G32:G42" si="20">SUM(Q32,U32,Y32,AC32,AG32,AK32,AO32)</f>
        <v>30</v>
      </c>
      <c r="H32" s="177">
        <f t="shared" ref="H32:H42" si="21">SUM(R32,V32,Z32,AD32,AH32,AL32,AP32)</f>
        <v>30</v>
      </c>
      <c r="I32" s="176"/>
      <c r="J32" s="233">
        <v>30</v>
      </c>
      <c r="K32" s="176"/>
      <c r="L32" s="176"/>
      <c r="M32" s="176"/>
      <c r="N32" s="176"/>
      <c r="O32" s="177">
        <f t="shared" ref="O32:O42" si="22">SUM(S32,W32,AA32,AE32,AI32,AM32,AQ32)</f>
        <v>50</v>
      </c>
      <c r="P32" s="151">
        <f>SUM(T32,X32,AB32,AF32,AJ32,AN32,AR32)</f>
        <v>65</v>
      </c>
      <c r="Q32" s="183">
        <v>15</v>
      </c>
      <c r="R32" s="184">
        <v>15</v>
      </c>
      <c r="S32" s="179">
        <v>30</v>
      </c>
      <c r="T32" s="180">
        <v>35</v>
      </c>
      <c r="U32" s="242">
        <v>15</v>
      </c>
      <c r="V32" s="184">
        <v>15</v>
      </c>
      <c r="W32" s="179">
        <v>20</v>
      </c>
      <c r="X32" s="180">
        <v>30</v>
      </c>
      <c r="Y32" s="178"/>
      <c r="Z32" s="179"/>
      <c r="AA32" s="179"/>
      <c r="AB32" s="180"/>
      <c r="AC32" s="178"/>
      <c r="AD32" s="179"/>
      <c r="AE32" s="179"/>
      <c r="AF32" s="180"/>
      <c r="AG32" s="178"/>
      <c r="AH32" s="179"/>
      <c r="AI32" s="179"/>
      <c r="AJ32" s="182"/>
      <c r="AK32" s="178"/>
      <c r="AL32" s="179"/>
      <c r="AM32" s="179"/>
      <c r="AN32" s="180"/>
      <c r="AO32" s="178"/>
      <c r="AP32" s="179"/>
      <c r="AQ32" s="179"/>
      <c r="AR32" s="182"/>
      <c r="AS32" s="178">
        <v>4</v>
      </c>
      <c r="AT32" s="179">
        <v>3</v>
      </c>
      <c r="AU32" s="179"/>
      <c r="AV32" s="179"/>
      <c r="AW32" s="179"/>
      <c r="AX32" s="179"/>
      <c r="AY32" s="180"/>
      <c r="AZ32" s="178">
        <f>SUM(F32)/25</f>
        <v>4.4000000000000004</v>
      </c>
      <c r="BA32" s="179">
        <v>7</v>
      </c>
      <c r="BB32" s="179"/>
      <c r="BC32" s="180"/>
    </row>
    <row r="33" spans="1:55" s="6" customFormat="1" x14ac:dyDescent="0.4">
      <c r="A33" s="260" t="s">
        <v>8</v>
      </c>
      <c r="B33" s="450" t="s">
        <v>67</v>
      </c>
      <c r="C33" s="168" t="s">
        <v>77</v>
      </c>
      <c r="D33" s="168">
        <f t="shared" si="19"/>
        <v>3</v>
      </c>
      <c r="E33" s="301">
        <f t="shared" si="17"/>
        <v>75</v>
      </c>
      <c r="F33" s="246">
        <f t="shared" si="18"/>
        <v>55</v>
      </c>
      <c r="G33" s="186">
        <f t="shared" si="20"/>
        <v>15</v>
      </c>
      <c r="H33" s="186">
        <f t="shared" si="21"/>
        <v>30</v>
      </c>
      <c r="I33" s="185">
        <v>15</v>
      </c>
      <c r="J33" s="247">
        <v>15</v>
      </c>
      <c r="K33" s="185"/>
      <c r="L33" s="185"/>
      <c r="M33" s="185"/>
      <c r="N33" s="185"/>
      <c r="O33" s="186">
        <f t="shared" si="22"/>
        <v>10</v>
      </c>
      <c r="P33" s="187">
        <f t="shared" ref="P33:P42" si="23">SUM(T33,X33,AB33,AF33,AJ33,AN33,AR33)</f>
        <v>20</v>
      </c>
      <c r="Q33" s="188"/>
      <c r="R33" s="189"/>
      <c r="S33" s="189"/>
      <c r="T33" s="190"/>
      <c r="U33" s="191"/>
      <c r="V33" s="189"/>
      <c r="W33" s="189"/>
      <c r="X33" s="190"/>
      <c r="Y33" s="188"/>
      <c r="Z33" s="189"/>
      <c r="AA33" s="189"/>
      <c r="AB33" s="190"/>
      <c r="AC33" s="193">
        <v>15</v>
      </c>
      <c r="AD33" s="194">
        <v>30</v>
      </c>
      <c r="AE33" s="189">
        <v>10</v>
      </c>
      <c r="AF33" s="190">
        <v>20</v>
      </c>
      <c r="AG33" s="188"/>
      <c r="AH33" s="189"/>
      <c r="AI33" s="189"/>
      <c r="AJ33" s="192"/>
      <c r="AK33" s="188"/>
      <c r="AL33" s="189"/>
      <c r="AM33" s="189"/>
      <c r="AN33" s="190"/>
      <c r="AO33" s="188"/>
      <c r="AP33" s="189"/>
      <c r="AQ33" s="189"/>
      <c r="AR33" s="192"/>
      <c r="AS33" s="188"/>
      <c r="AT33" s="189"/>
      <c r="AU33" s="189"/>
      <c r="AV33" s="189">
        <v>3</v>
      </c>
      <c r="AW33" s="189"/>
      <c r="AX33" s="189"/>
      <c r="AY33" s="190"/>
      <c r="AZ33" s="178">
        <v>3</v>
      </c>
      <c r="BA33" s="189"/>
      <c r="BB33" s="189"/>
      <c r="BC33" s="190"/>
    </row>
    <row r="34" spans="1:55" s="6" customFormat="1" x14ac:dyDescent="0.4">
      <c r="A34" s="255" t="s">
        <v>7</v>
      </c>
      <c r="B34" s="157" t="s">
        <v>274</v>
      </c>
      <c r="C34" s="166" t="s">
        <v>251</v>
      </c>
      <c r="D34" s="166">
        <f t="shared" si="19"/>
        <v>3</v>
      </c>
      <c r="E34" s="289">
        <f t="shared" si="17"/>
        <v>75</v>
      </c>
      <c r="F34" s="232">
        <f t="shared" si="18"/>
        <v>45</v>
      </c>
      <c r="G34" s="177">
        <f t="shared" si="20"/>
        <v>0</v>
      </c>
      <c r="H34" s="177">
        <f t="shared" si="21"/>
        <v>30</v>
      </c>
      <c r="I34" s="176"/>
      <c r="J34" s="233">
        <v>30</v>
      </c>
      <c r="K34" s="176"/>
      <c r="L34" s="176"/>
      <c r="M34" s="176"/>
      <c r="N34" s="176"/>
      <c r="O34" s="177">
        <f t="shared" si="22"/>
        <v>15</v>
      </c>
      <c r="P34" s="151">
        <f t="shared" si="23"/>
        <v>30</v>
      </c>
      <c r="Q34" s="178"/>
      <c r="R34" s="179"/>
      <c r="S34" s="179"/>
      <c r="T34" s="180"/>
      <c r="U34" s="181"/>
      <c r="V34" s="179"/>
      <c r="W34" s="179"/>
      <c r="X34" s="180"/>
      <c r="Y34" s="183">
        <v>0</v>
      </c>
      <c r="Z34" s="184">
        <v>30</v>
      </c>
      <c r="AA34" s="179">
        <v>15</v>
      </c>
      <c r="AB34" s="180">
        <v>30</v>
      </c>
      <c r="AC34" s="178"/>
      <c r="AD34" s="179"/>
      <c r="AE34" s="179"/>
      <c r="AF34" s="180"/>
      <c r="AG34" s="178"/>
      <c r="AH34" s="179"/>
      <c r="AI34" s="179"/>
      <c r="AJ34" s="182"/>
      <c r="AK34" s="178"/>
      <c r="AL34" s="179"/>
      <c r="AM34" s="179"/>
      <c r="AN34" s="180"/>
      <c r="AO34" s="178"/>
      <c r="AP34" s="179"/>
      <c r="AQ34" s="179"/>
      <c r="AR34" s="182"/>
      <c r="AS34" s="178"/>
      <c r="AT34" s="179"/>
      <c r="AU34" s="179">
        <v>3</v>
      </c>
      <c r="AV34" s="179"/>
      <c r="AW34" s="179"/>
      <c r="AX34" s="179"/>
      <c r="AY34" s="180"/>
      <c r="AZ34" s="178">
        <f>SUM(F34)/25</f>
        <v>1.8</v>
      </c>
      <c r="BA34" s="179">
        <v>3</v>
      </c>
      <c r="BB34" s="179"/>
      <c r="BC34" s="180"/>
    </row>
    <row r="35" spans="1:55" s="6" customFormat="1" x14ac:dyDescent="0.4">
      <c r="A35" s="260" t="s">
        <v>6</v>
      </c>
      <c r="B35" s="157" t="s">
        <v>204</v>
      </c>
      <c r="C35" s="166" t="s">
        <v>259</v>
      </c>
      <c r="D35" s="166">
        <f t="shared" si="19"/>
        <v>4</v>
      </c>
      <c r="E35" s="289">
        <f t="shared" si="17"/>
        <v>100</v>
      </c>
      <c r="F35" s="232">
        <f t="shared" si="18"/>
        <v>40</v>
      </c>
      <c r="G35" s="177">
        <f t="shared" si="20"/>
        <v>0</v>
      </c>
      <c r="H35" s="177">
        <f t="shared" si="21"/>
        <v>30</v>
      </c>
      <c r="I35" s="176"/>
      <c r="J35" s="233"/>
      <c r="K35" s="176">
        <v>30</v>
      </c>
      <c r="L35" s="176"/>
      <c r="M35" s="176"/>
      <c r="N35" s="176"/>
      <c r="O35" s="177">
        <f t="shared" si="22"/>
        <v>10</v>
      </c>
      <c r="P35" s="151">
        <f t="shared" si="23"/>
        <v>60</v>
      </c>
      <c r="Q35" s="178"/>
      <c r="R35" s="179"/>
      <c r="S35" s="179"/>
      <c r="T35" s="180"/>
      <c r="U35" s="242"/>
      <c r="V35" s="179"/>
      <c r="W35" s="179"/>
      <c r="X35" s="180"/>
      <c r="Y35" s="178"/>
      <c r="Z35" s="179"/>
      <c r="AA35" s="179"/>
      <c r="AB35" s="180"/>
      <c r="AC35" s="178"/>
      <c r="AD35" s="179"/>
      <c r="AE35" s="179"/>
      <c r="AF35" s="180"/>
      <c r="AG35" s="178"/>
      <c r="AH35" s="184">
        <v>15</v>
      </c>
      <c r="AI35" s="179">
        <v>5</v>
      </c>
      <c r="AJ35" s="182">
        <v>30</v>
      </c>
      <c r="AK35" s="178"/>
      <c r="AL35" s="184">
        <v>15</v>
      </c>
      <c r="AM35" s="179">
        <v>5</v>
      </c>
      <c r="AN35" s="180">
        <v>30</v>
      </c>
      <c r="AO35" s="178"/>
      <c r="AP35" s="179"/>
      <c r="AQ35" s="179"/>
      <c r="AR35" s="182"/>
      <c r="AS35" s="178"/>
      <c r="AT35" s="179"/>
      <c r="AU35" s="179"/>
      <c r="AV35" s="179"/>
      <c r="AW35" s="179">
        <v>2</v>
      </c>
      <c r="AX35" s="179">
        <v>2</v>
      </c>
      <c r="AY35" s="180"/>
      <c r="AZ35" s="178">
        <f>SUM(F35)/25</f>
        <v>1.6</v>
      </c>
      <c r="BA35" s="179">
        <v>4</v>
      </c>
      <c r="BB35" s="179"/>
      <c r="BC35" s="180"/>
    </row>
    <row r="36" spans="1:55" s="6" customFormat="1" x14ac:dyDescent="0.4">
      <c r="A36" s="260" t="s">
        <v>5</v>
      </c>
      <c r="B36" s="157" t="s">
        <v>213</v>
      </c>
      <c r="C36" s="166" t="s">
        <v>77</v>
      </c>
      <c r="D36" s="166">
        <f t="shared" si="19"/>
        <v>3</v>
      </c>
      <c r="E36" s="289">
        <f t="shared" si="17"/>
        <v>75</v>
      </c>
      <c r="F36" s="232">
        <f t="shared" si="18"/>
        <v>55</v>
      </c>
      <c r="G36" s="177">
        <f t="shared" si="20"/>
        <v>15</v>
      </c>
      <c r="H36" s="177">
        <f t="shared" si="21"/>
        <v>30</v>
      </c>
      <c r="I36" s="176"/>
      <c r="J36" s="233">
        <v>30</v>
      </c>
      <c r="K36" s="176"/>
      <c r="L36" s="176"/>
      <c r="M36" s="176"/>
      <c r="N36" s="176"/>
      <c r="O36" s="177">
        <f t="shared" si="22"/>
        <v>10</v>
      </c>
      <c r="P36" s="151">
        <f t="shared" si="23"/>
        <v>20</v>
      </c>
      <c r="Q36" s="178"/>
      <c r="R36" s="179"/>
      <c r="S36" s="179"/>
      <c r="T36" s="180"/>
      <c r="U36" s="181"/>
      <c r="V36" s="179"/>
      <c r="W36" s="179"/>
      <c r="X36" s="180"/>
      <c r="Y36" s="178"/>
      <c r="Z36" s="179"/>
      <c r="AA36" s="179"/>
      <c r="AB36" s="180"/>
      <c r="AC36" s="183">
        <v>15</v>
      </c>
      <c r="AD36" s="184">
        <v>30</v>
      </c>
      <c r="AE36" s="179">
        <v>10</v>
      </c>
      <c r="AF36" s="180">
        <v>20</v>
      </c>
      <c r="AG36" s="183"/>
      <c r="AH36" s="184"/>
      <c r="AI36" s="179"/>
      <c r="AJ36" s="180"/>
      <c r="AK36" s="178"/>
      <c r="AL36" s="179"/>
      <c r="AM36" s="179"/>
      <c r="AN36" s="180"/>
      <c r="AO36" s="178"/>
      <c r="AP36" s="179"/>
      <c r="AQ36" s="179"/>
      <c r="AR36" s="182"/>
      <c r="AS36" s="178"/>
      <c r="AT36" s="179"/>
      <c r="AU36" s="179"/>
      <c r="AV36" s="179">
        <v>3</v>
      </c>
      <c r="AW36" s="179"/>
      <c r="AX36" s="179"/>
      <c r="AY36" s="180"/>
      <c r="AZ36" s="178">
        <v>3</v>
      </c>
      <c r="BA36" s="179">
        <v>3</v>
      </c>
      <c r="BB36" s="179"/>
      <c r="BC36" s="180"/>
    </row>
    <row r="37" spans="1:55" s="6" customFormat="1" x14ac:dyDescent="0.4">
      <c r="A37" s="255" t="s">
        <v>20</v>
      </c>
      <c r="B37" s="157" t="s">
        <v>214</v>
      </c>
      <c r="C37" s="166" t="s">
        <v>108</v>
      </c>
      <c r="D37" s="166">
        <f t="shared" si="19"/>
        <v>5</v>
      </c>
      <c r="E37" s="289">
        <f t="shared" si="17"/>
        <v>125</v>
      </c>
      <c r="F37" s="232">
        <f t="shared" si="18"/>
        <v>75</v>
      </c>
      <c r="G37" s="177">
        <f t="shared" si="20"/>
        <v>30</v>
      </c>
      <c r="H37" s="177">
        <f t="shared" si="21"/>
        <v>30</v>
      </c>
      <c r="I37" s="176"/>
      <c r="J37" s="233">
        <v>30</v>
      </c>
      <c r="K37" s="176"/>
      <c r="L37" s="176"/>
      <c r="M37" s="176"/>
      <c r="N37" s="176"/>
      <c r="O37" s="177">
        <f t="shared" si="22"/>
        <v>15</v>
      </c>
      <c r="P37" s="151">
        <f t="shared" si="23"/>
        <v>50</v>
      </c>
      <c r="Q37" s="183"/>
      <c r="R37" s="184"/>
      <c r="S37" s="179"/>
      <c r="T37" s="180"/>
      <c r="U37" s="242">
        <v>15</v>
      </c>
      <c r="V37" s="184">
        <v>15</v>
      </c>
      <c r="W37" s="179">
        <v>5</v>
      </c>
      <c r="X37" s="180">
        <v>15</v>
      </c>
      <c r="Y37" s="183">
        <v>15</v>
      </c>
      <c r="Z37" s="184">
        <v>15</v>
      </c>
      <c r="AA37" s="179">
        <v>10</v>
      </c>
      <c r="AB37" s="180">
        <v>35</v>
      </c>
      <c r="AC37" s="178"/>
      <c r="AD37" s="179"/>
      <c r="AE37" s="179"/>
      <c r="AF37" s="180"/>
      <c r="AG37" s="178"/>
      <c r="AH37" s="179"/>
      <c r="AI37" s="179"/>
      <c r="AJ37" s="182"/>
      <c r="AK37" s="178"/>
      <c r="AL37" s="179"/>
      <c r="AM37" s="179"/>
      <c r="AN37" s="180"/>
      <c r="AO37" s="178"/>
      <c r="AP37" s="179"/>
      <c r="AQ37" s="179"/>
      <c r="AR37" s="182"/>
      <c r="AS37" s="178"/>
      <c r="AT37" s="179">
        <v>2</v>
      </c>
      <c r="AU37" s="179">
        <v>3</v>
      </c>
      <c r="AV37" s="179"/>
      <c r="AW37" s="179"/>
      <c r="AX37" s="179"/>
      <c r="AY37" s="180"/>
      <c r="AZ37" s="178">
        <f>SUM(F37)/25</f>
        <v>3</v>
      </c>
      <c r="BA37" s="179">
        <v>5</v>
      </c>
      <c r="BB37" s="179"/>
      <c r="BC37" s="180"/>
    </row>
    <row r="38" spans="1:55" s="6" customFormat="1" x14ac:dyDescent="0.4">
      <c r="A38" s="260" t="s">
        <v>21</v>
      </c>
      <c r="B38" s="157" t="s">
        <v>215</v>
      </c>
      <c r="C38" s="166" t="s">
        <v>254</v>
      </c>
      <c r="D38" s="166">
        <f t="shared" si="19"/>
        <v>3</v>
      </c>
      <c r="E38" s="289">
        <f t="shared" si="17"/>
        <v>75</v>
      </c>
      <c r="F38" s="232">
        <f t="shared" si="18"/>
        <v>40</v>
      </c>
      <c r="G38" s="177">
        <f t="shared" si="20"/>
        <v>15</v>
      </c>
      <c r="H38" s="177">
        <f t="shared" si="21"/>
        <v>15</v>
      </c>
      <c r="I38" s="176"/>
      <c r="J38" s="233">
        <v>15</v>
      </c>
      <c r="K38" s="176"/>
      <c r="L38" s="176"/>
      <c r="M38" s="176"/>
      <c r="N38" s="176"/>
      <c r="O38" s="177">
        <f t="shared" si="22"/>
        <v>10</v>
      </c>
      <c r="P38" s="151">
        <f t="shared" si="23"/>
        <v>35</v>
      </c>
      <c r="Q38" s="178"/>
      <c r="R38" s="179"/>
      <c r="S38" s="179"/>
      <c r="T38" s="180"/>
      <c r="U38" s="181"/>
      <c r="V38" s="179"/>
      <c r="W38" s="179"/>
      <c r="X38" s="180"/>
      <c r="Y38" s="178"/>
      <c r="Z38" s="179"/>
      <c r="AA38" s="179"/>
      <c r="AB38" s="180"/>
      <c r="AC38" s="178"/>
      <c r="AD38" s="179"/>
      <c r="AE38" s="179"/>
      <c r="AF38" s="180"/>
      <c r="AG38" s="183">
        <v>15</v>
      </c>
      <c r="AH38" s="184">
        <v>15</v>
      </c>
      <c r="AI38" s="179">
        <v>10</v>
      </c>
      <c r="AJ38" s="182">
        <v>35</v>
      </c>
      <c r="AK38" s="178"/>
      <c r="AL38" s="179"/>
      <c r="AM38" s="179"/>
      <c r="AN38" s="180"/>
      <c r="AO38" s="178"/>
      <c r="AP38" s="179"/>
      <c r="AQ38" s="179"/>
      <c r="AR38" s="182"/>
      <c r="AS38" s="178"/>
      <c r="AT38" s="179"/>
      <c r="AU38" s="179"/>
      <c r="AV38" s="179"/>
      <c r="AW38" s="179">
        <v>3</v>
      </c>
      <c r="AX38" s="179"/>
      <c r="AY38" s="180"/>
      <c r="AZ38" s="178">
        <f>SUM(F38)/25</f>
        <v>1.6</v>
      </c>
      <c r="BA38" s="179">
        <v>3</v>
      </c>
      <c r="BB38" s="179"/>
      <c r="BC38" s="180"/>
    </row>
    <row r="39" spans="1:55" s="6" customFormat="1" ht="36.75" customHeight="1" x14ac:dyDescent="0.4">
      <c r="A39" s="260" t="s">
        <v>22</v>
      </c>
      <c r="B39" s="451" t="s">
        <v>232</v>
      </c>
      <c r="C39" s="166" t="s">
        <v>95</v>
      </c>
      <c r="D39" s="166">
        <f>SUM(AS39:AY39)</f>
        <v>4</v>
      </c>
      <c r="E39" s="289">
        <f t="shared" si="17"/>
        <v>100</v>
      </c>
      <c r="F39" s="232">
        <f t="shared" si="18"/>
        <v>30</v>
      </c>
      <c r="G39" s="177">
        <f t="shared" si="20"/>
        <v>15</v>
      </c>
      <c r="H39" s="177">
        <f t="shared" si="21"/>
        <v>15</v>
      </c>
      <c r="I39" s="176"/>
      <c r="J39" s="233">
        <v>15</v>
      </c>
      <c r="K39" s="176"/>
      <c r="L39" s="176"/>
      <c r="M39" s="176"/>
      <c r="N39" s="176"/>
      <c r="O39" s="177">
        <f t="shared" si="22"/>
        <v>0</v>
      </c>
      <c r="P39" s="151">
        <f t="shared" si="23"/>
        <v>70</v>
      </c>
      <c r="Q39" s="178"/>
      <c r="R39" s="179"/>
      <c r="S39" s="179"/>
      <c r="T39" s="180"/>
      <c r="U39" s="242">
        <v>15</v>
      </c>
      <c r="V39" s="179"/>
      <c r="W39" s="179"/>
      <c r="X39" s="180">
        <v>35</v>
      </c>
      <c r="Y39" s="183"/>
      <c r="Z39" s="184">
        <v>15</v>
      </c>
      <c r="AA39" s="179"/>
      <c r="AB39" s="180">
        <v>35</v>
      </c>
      <c r="AC39" s="178"/>
      <c r="AD39" s="179"/>
      <c r="AE39" s="179"/>
      <c r="AF39" s="180"/>
      <c r="AG39" s="178"/>
      <c r="AH39" s="179"/>
      <c r="AI39" s="179"/>
      <c r="AJ39" s="182"/>
      <c r="AK39" s="178"/>
      <c r="AL39" s="179"/>
      <c r="AM39" s="179"/>
      <c r="AN39" s="180"/>
      <c r="AO39" s="178"/>
      <c r="AP39" s="179"/>
      <c r="AQ39" s="179"/>
      <c r="AR39" s="182"/>
      <c r="AS39" s="178"/>
      <c r="AT39" s="179">
        <v>2</v>
      </c>
      <c r="AU39" s="179">
        <v>2</v>
      </c>
      <c r="AV39" s="179"/>
      <c r="AW39" s="179"/>
      <c r="AX39" s="179"/>
      <c r="AY39" s="180"/>
      <c r="AZ39" s="178">
        <f>SUM(F39)/25</f>
        <v>1.2</v>
      </c>
      <c r="BA39" s="179">
        <v>4</v>
      </c>
      <c r="BB39" s="179"/>
      <c r="BC39" s="180"/>
    </row>
    <row r="40" spans="1:55" s="6" customFormat="1" x14ac:dyDescent="0.4">
      <c r="A40" s="255" t="s">
        <v>23</v>
      </c>
      <c r="B40" s="157" t="s">
        <v>65</v>
      </c>
      <c r="C40" s="166" t="s">
        <v>252</v>
      </c>
      <c r="D40" s="166">
        <f>SUM(AS40:AY40)</f>
        <v>3</v>
      </c>
      <c r="E40" s="289">
        <f t="shared" si="17"/>
        <v>75</v>
      </c>
      <c r="F40" s="232">
        <f t="shared" si="18"/>
        <v>55</v>
      </c>
      <c r="G40" s="177">
        <f t="shared" si="20"/>
        <v>15</v>
      </c>
      <c r="H40" s="177">
        <f t="shared" si="21"/>
        <v>30</v>
      </c>
      <c r="I40" s="176">
        <v>15</v>
      </c>
      <c r="J40" s="233">
        <v>15</v>
      </c>
      <c r="K40" s="176"/>
      <c r="L40" s="176"/>
      <c r="M40" s="176"/>
      <c r="N40" s="176"/>
      <c r="O40" s="177">
        <f t="shared" si="22"/>
        <v>10</v>
      </c>
      <c r="P40" s="151">
        <f t="shared" si="23"/>
        <v>20</v>
      </c>
      <c r="Q40" s="178"/>
      <c r="R40" s="179"/>
      <c r="S40" s="179"/>
      <c r="T40" s="180"/>
      <c r="U40" s="183">
        <v>15</v>
      </c>
      <c r="V40" s="184">
        <v>30</v>
      </c>
      <c r="W40" s="179">
        <v>10</v>
      </c>
      <c r="X40" s="180">
        <v>20</v>
      </c>
      <c r="Y40" s="178"/>
      <c r="Z40" s="179"/>
      <c r="AA40" s="179"/>
      <c r="AB40" s="180"/>
      <c r="AC40" s="183"/>
      <c r="AD40" s="184"/>
      <c r="AE40" s="179"/>
      <c r="AF40" s="180"/>
      <c r="AG40" s="178"/>
      <c r="AH40" s="179"/>
      <c r="AI40" s="179"/>
      <c r="AJ40" s="182"/>
      <c r="AK40" s="178"/>
      <c r="AL40" s="179"/>
      <c r="AM40" s="179"/>
      <c r="AN40" s="180"/>
      <c r="AO40" s="178"/>
      <c r="AP40" s="179"/>
      <c r="AQ40" s="179"/>
      <c r="AR40" s="182"/>
      <c r="AS40" s="178"/>
      <c r="AT40" s="179">
        <v>3</v>
      </c>
      <c r="AU40" s="179"/>
      <c r="AV40" s="179"/>
      <c r="AW40" s="179"/>
      <c r="AX40" s="179"/>
      <c r="AY40" s="180"/>
      <c r="AZ40" s="178">
        <v>3</v>
      </c>
      <c r="BA40" s="179">
        <v>3</v>
      </c>
      <c r="BB40" s="179"/>
      <c r="BC40" s="180"/>
    </row>
    <row r="41" spans="1:55" s="6" customFormat="1" x14ac:dyDescent="0.4">
      <c r="A41" s="260" t="s">
        <v>24</v>
      </c>
      <c r="B41" s="157" t="s">
        <v>104</v>
      </c>
      <c r="C41" s="166" t="s">
        <v>249</v>
      </c>
      <c r="D41" s="166">
        <f>SUM(AS41:AY41)</f>
        <v>1</v>
      </c>
      <c r="E41" s="289">
        <f t="shared" si="17"/>
        <v>25</v>
      </c>
      <c r="F41" s="232">
        <f t="shared" si="18"/>
        <v>15</v>
      </c>
      <c r="G41" s="177">
        <f t="shared" si="20"/>
        <v>0</v>
      </c>
      <c r="H41" s="177">
        <f t="shared" si="21"/>
        <v>15</v>
      </c>
      <c r="I41" s="176"/>
      <c r="J41" s="176"/>
      <c r="K41" s="176">
        <v>15</v>
      </c>
      <c r="L41" s="176"/>
      <c r="M41" s="176"/>
      <c r="N41" s="176"/>
      <c r="O41" s="177">
        <f t="shared" si="22"/>
        <v>0</v>
      </c>
      <c r="P41" s="151">
        <f t="shared" si="23"/>
        <v>10</v>
      </c>
      <c r="Q41" s="178"/>
      <c r="R41" s="179"/>
      <c r="S41" s="179"/>
      <c r="T41" s="180"/>
      <c r="U41" s="181"/>
      <c r="V41" s="179"/>
      <c r="W41" s="179"/>
      <c r="X41" s="180"/>
      <c r="Y41" s="178"/>
      <c r="Z41" s="179"/>
      <c r="AA41" s="179"/>
      <c r="AB41" s="180"/>
      <c r="AC41" s="178"/>
      <c r="AD41" s="179"/>
      <c r="AE41" s="179"/>
      <c r="AF41" s="180"/>
      <c r="AG41" s="178"/>
      <c r="AH41" s="179"/>
      <c r="AI41" s="179"/>
      <c r="AJ41" s="182"/>
      <c r="AK41" s="183"/>
      <c r="AL41" s="184"/>
      <c r="AM41" s="179"/>
      <c r="AN41" s="180"/>
      <c r="AO41" s="178"/>
      <c r="AP41" s="184">
        <v>15</v>
      </c>
      <c r="AQ41" s="179"/>
      <c r="AR41" s="182">
        <v>10</v>
      </c>
      <c r="AS41" s="178"/>
      <c r="AT41" s="179"/>
      <c r="AU41" s="179"/>
      <c r="AV41" s="179"/>
      <c r="AW41" s="179"/>
      <c r="AX41" s="179"/>
      <c r="AY41" s="180">
        <v>1</v>
      </c>
      <c r="AZ41" s="178">
        <f>SUM(F41)/25</f>
        <v>0.6</v>
      </c>
      <c r="BA41" s="179">
        <v>1</v>
      </c>
      <c r="BB41" s="179"/>
      <c r="BC41" s="180"/>
    </row>
    <row r="42" spans="1:55" s="6" customFormat="1" ht="34.5" thickBot="1" x14ac:dyDescent="0.45">
      <c r="A42" s="255" t="s">
        <v>25</v>
      </c>
      <c r="B42" s="450" t="s">
        <v>210</v>
      </c>
      <c r="C42" s="168" t="s">
        <v>259</v>
      </c>
      <c r="D42" s="168">
        <f>SUM(AS42:AY42)</f>
        <v>4</v>
      </c>
      <c r="E42" s="301">
        <f t="shared" si="17"/>
        <v>100</v>
      </c>
      <c r="F42" s="246">
        <f t="shared" si="18"/>
        <v>55</v>
      </c>
      <c r="G42" s="186">
        <f t="shared" si="20"/>
        <v>0</v>
      </c>
      <c r="H42" s="186">
        <f t="shared" si="21"/>
        <v>30</v>
      </c>
      <c r="I42" s="185"/>
      <c r="J42" s="185"/>
      <c r="K42" s="185">
        <v>30</v>
      </c>
      <c r="L42" s="185"/>
      <c r="M42" s="185"/>
      <c r="N42" s="185"/>
      <c r="O42" s="177">
        <f t="shared" si="22"/>
        <v>25</v>
      </c>
      <c r="P42" s="151">
        <f t="shared" si="23"/>
        <v>45</v>
      </c>
      <c r="Q42" s="188"/>
      <c r="R42" s="189"/>
      <c r="S42" s="189"/>
      <c r="T42" s="190"/>
      <c r="U42" s="191"/>
      <c r="V42" s="189"/>
      <c r="W42" s="189"/>
      <c r="X42" s="190"/>
      <c r="Y42" s="188"/>
      <c r="Z42" s="189"/>
      <c r="AA42" s="189"/>
      <c r="AB42" s="190"/>
      <c r="AC42" s="193"/>
      <c r="AD42" s="189"/>
      <c r="AE42" s="189"/>
      <c r="AF42" s="190"/>
      <c r="AG42" s="193"/>
      <c r="AH42" s="194">
        <v>15</v>
      </c>
      <c r="AI42" s="192">
        <v>10</v>
      </c>
      <c r="AJ42" s="192">
        <v>20</v>
      </c>
      <c r="AK42" s="193"/>
      <c r="AL42" s="194">
        <v>15</v>
      </c>
      <c r="AM42" s="192">
        <v>15</v>
      </c>
      <c r="AN42" s="190">
        <v>25</v>
      </c>
      <c r="AO42" s="188"/>
      <c r="AP42" s="189"/>
      <c r="AQ42" s="189"/>
      <c r="AR42" s="192"/>
      <c r="AS42" s="188"/>
      <c r="AT42" s="189"/>
      <c r="AU42" s="189"/>
      <c r="AV42" s="189"/>
      <c r="AW42" s="189">
        <v>2</v>
      </c>
      <c r="AX42" s="189">
        <v>2</v>
      </c>
      <c r="AY42" s="190"/>
      <c r="AZ42" s="178">
        <f>SUM(F42)/25</f>
        <v>2.2000000000000002</v>
      </c>
      <c r="BA42" s="189">
        <v>4</v>
      </c>
      <c r="BB42" s="189"/>
      <c r="BC42" s="190"/>
    </row>
    <row r="43" spans="1:55" s="6" customFormat="1" ht="46.5" customHeight="1" thickBot="1" x14ac:dyDescent="0.45">
      <c r="A43" s="252" t="s">
        <v>63</v>
      </c>
      <c r="B43" s="281" t="s">
        <v>90</v>
      </c>
      <c r="C43" s="282"/>
      <c r="D43" s="282">
        <f t="shared" ref="D43:AI43" si="24">SUM(D44:D56)</f>
        <v>42</v>
      </c>
      <c r="E43" s="195">
        <f t="shared" si="24"/>
        <v>1050</v>
      </c>
      <c r="F43" s="195">
        <f t="shared" si="24"/>
        <v>532</v>
      </c>
      <c r="G43" s="195">
        <f t="shared" si="24"/>
        <v>135</v>
      </c>
      <c r="H43" s="195">
        <f t="shared" si="24"/>
        <v>270</v>
      </c>
      <c r="I43" s="195">
        <f t="shared" si="24"/>
        <v>30</v>
      </c>
      <c r="J43" s="195">
        <f t="shared" si="24"/>
        <v>60</v>
      </c>
      <c r="K43" s="195">
        <f t="shared" si="24"/>
        <v>15</v>
      </c>
      <c r="L43" s="195">
        <f t="shared" si="24"/>
        <v>90</v>
      </c>
      <c r="M43" s="195">
        <f t="shared" si="24"/>
        <v>75</v>
      </c>
      <c r="N43" s="195">
        <f t="shared" si="24"/>
        <v>0</v>
      </c>
      <c r="O43" s="195">
        <f t="shared" si="24"/>
        <v>127</v>
      </c>
      <c r="P43" s="195">
        <f t="shared" si="24"/>
        <v>518</v>
      </c>
      <c r="Q43" s="195">
        <f t="shared" si="24"/>
        <v>0</v>
      </c>
      <c r="R43" s="195">
        <f t="shared" si="24"/>
        <v>0</v>
      </c>
      <c r="S43" s="195">
        <f t="shared" si="24"/>
        <v>0</v>
      </c>
      <c r="T43" s="195">
        <f t="shared" si="24"/>
        <v>0</v>
      </c>
      <c r="U43" s="195">
        <f t="shared" si="24"/>
        <v>0</v>
      </c>
      <c r="V43" s="195">
        <f t="shared" si="24"/>
        <v>0</v>
      </c>
      <c r="W43" s="195">
        <f t="shared" si="24"/>
        <v>0</v>
      </c>
      <c r="X43" s="195">
        <f t="shared" si="24"/>
        <v>0</v>
      </c>
      <c r="Y43" s="195">
        <f t="shared" si="24"/>
        <v>0</v>
      </c>
      <c r="Z43" s="195">
        <f t="shared" si="24"/>
        <v>0</v>
      </c>
      <c r="AA43" s="195">
        <f t="shared" si="24"/>
        <v>0</v>
      </c>
      <c r="AB43" s="195">
        <f t="shared" si="24"/>
        <v>0</v>
      </c>
      <c r="AC43" s="195">
        <f t="shared" si="24"/>
        <v>45</v>
      </c>
      <c r="AD43" s="195">
        <f t="shared" si="24"/>
        <v>60</v>
      </c>
      <c r="AE43" s="195">
        <f t="shared" si="24"/>
        <v>32</v>
      </c>
      <c r="AF43" s="195">
        <f t="shared" si="24"/>
        <v>88</v>
      </c>
      <c r="AG43" s="195">
        <f t="shared" si="24"/>
        <v>30</v>
      </c>
      <c r="AH43" s="195">
        <f t="shared" si="24"/>
        <v>105</v>
      </c>
      <c r="AI43" s="195">
        <f t="shared" si="24"/>
        <v>35</v>
      </c>
      <c r="AJ43" s="195">
        <f t="shared" ref="AJ43:BC43" si="25">SUM(AJ44:AJ56)</f>
        <v>180</v>
      </c>
      <c r="AK43" s="195">
        <f t="shared" si="25"/>
        <v>60</v>
      </c>
      <c r="AL43" s="195">
        <f t="shared" si="25"/>
        <v>75</v>
      </c>
      <c r="AM43" s="195">
        <f t="shared" si="25"/>
        <v>45</v>
      </c>
      <c r="AN43" s="195">
        <f t="shared" si="25"/>
        <v>145</v>
      </c>
      <c r="AO43" s="195">
        <f t="shared" si="25"/>
        <v>0</v>
      </c>
      <c r="AP43" s="195">
        <f t="shared" si="25"/>
        <v>30</v>
      </c>
      <c r="AQ43" s="195">
        <f t="shared" si="25"/>
        <v>15</v>
      </c>
      <c r="AR43" s="195">
        <f t="shared" si="25"/>
        <v>105</v>
      </c>
      <c r="AS43" s="195">
        <f t="shared" si="25"/>
        <v>0</v>
      </c>
      <c r="AT43" s="195">
        <f t="shared" si="25"/>
        <v>0</v>
      </c>
      <c r="AU43" s="195">
        <f t="shared" si="25"/>
        <v>0</v>
      </c>
      <c r="AV43" s="195">
        <f t="shared" si="25"/>
        <v>9</v>
      </c>
      <c r="AW43" s="195">
        <f t="shared" si="25"/>
        <v>14</v>
      </c>
      <c r="AX43" s="195">
        <f t="shared" si="25"/>
        <v>13</v>
      </c>
      <c r="AY43" s="195">
        <f t="shared" si="25"/>
        <v>6</v>
      </c>
      <c r="AZ43" s="195">
        <f t="shared" si="25"/>
        <v>21.88</v>
      </c>
      <c r="BA43" s="195">
        <f t="shared" si="25"/>
        <v>42</v>
      </c>
      <c r="BB43" s="195">
        <f t="shared" si="25"/>
        <v>0</v>
      </c>
      <c r="BC43" s="195">
        <f t="shared" si="25"/>
        <v>12</v>
      </c>
    </row>
    <row r="44" spans="1:55" s="6" customFormat="1" x14ac:dyDescent="0.4">
      <c r="A44" s="255" t="s">
        <v>10</v>
      </c>
      <c r="B44" s="163" t="s">
        <v>207</v>
      </c>
      <c r="C44" s="170" t="s">
        <v>77</v>
      </c>
      <c r="D44" s="170">
        <f t="shared" ref="D44:D53" si="26">SUM(AS44:AY44)</f>
        <v>3</v>
      </c>
      <c r="E44" s="298">
        <f t="shared" ref="E44:E56" si="27">SUM(F44,P44)</f>
        <v>75</v>
      </c>
      <c r="F44" s="257">
        <f t="shared" ref="F44:F55" si="28">SUM(G44:H44,O44)</f>
        <v>35</v>
      </c>
      <c r="G44" s="197">
        <f t="shared" ref="G44:G55" si="29">SUM(Q44,U44,Y44,AC44,AG44,AK44,AO44)</f>
        <v>15</v>
      </c>
      <c r="H44" s="197">
        <f t="shared" ref="H44:H55" si="30">SUM(R44,V44,Z44,AD44,AH44,AL44,AP44)</f>
        <v>15</v>
      </c>
      <c r="I44" s="196"/>
      <c r="J44" s="196"/>
      <c r="K44" s="196"/>
      <c r="L44" s="196">
        <v>15</v>
      </c>
      <c r="M44" s="196"/>
      <c r="N44" s="196"/>
      <c r="O44" s="197">
        <f t="shared" ref="O44:O55" si="31">SUM(S44,W44,AA44,AE44,AI44,AM44,AQ44)</f>
        <v>5</v>
      </c>
      <c r="P44" s="198">
        <f t="shared" ref="P44:P55" si="32">SUM(T44,X44,AB44,AF44,AJ44,AN44,AR44)</f>
        <v>40</v>
      </c>
      <c r="Q44" s="199"/>
      <c r="R44" s="200"/>
      <c r="S44" s="200"/>
      <c r="T44" s="201"/>
      <c r="U44" s="202"/>
      <c r="V44" s="200"/>
      <c r="W44" s="200"/>
      <c r="X44" s="201"/>
      <c r="Y44" s="199"/>
      <c r="Z44" s="200"/>
      <c r="AA44" s="200"/>
      <c r="AB44" s="201"/>
      <c r="AC44" s="203">
        <v>15</v>
      </c>
      <c r="AD44" s="204">
        <v>15</v>
      </c>
      <c r="AE44" s="200">
        <v>5</v>
      </c>
      <c r="AF44" s="201">
        <v>40</v>
      </c>
      <c r="AG44" s="199"/>
      <c r="AH44" s="200"/>
      <c r="AI44" s="200"/>
      <c r="AJ44" s="205"/>
      <c r="AK44" s="199"/>
      <c r="AL44" s="200"/>
      <c r="AM44" s="200"/>
      <c r="AN44" s="201"/>
      <c r="AO44" s="199"/>
      <c r="AP44" s="200"/>
      <c r="AQ44" s="200"/>
      <c r="AR44" s="205"/>
      <c r="AS44" s="199"/>
      <c r="AT44" s="200"/>
      <c r="AU44" s="200"/>
      <c r="AV44" s="200">
        <v>3</v>
      </c>
      <c r="AW44" s="200"/>
      <c r="AX44" s="200"/>
      <c r="AY44" s="201"/>
      <c r="AZ44" s="178">
        <f t="shared" ref="AZ44:AZ49" si="33">SUM(F44)/25</f>
        <v>1.4</v>
      </c>
      <c r="BA44" s="200">
        <v>3</v>
      </c>
      <c r="BB44" s="200"/>
      <c r="BC44" s="201"/>
    </row>
    <row r="45" spans="1:55" s="6" customFormat="1" x14ac:dyDescent="0.4">
      <c r="A45" s="260" t="s">
        <v>9</v>
      </c>
      <c r="B45" s="157" t="s">
        <v>105</v>
      </c>
      <c r="C45" s="166" t="s">
        <v>254</v>
      </c>
      <c r="D45" s="166">
        <f t="shared" si="26"/>
        <v>2</v>
      </c>
      <c r="E45" s="289">
        <f t="shared" si="27"/>
        <v>50</v>
      </c>
      <c r="F45" s="232">
        <f t="shared" si="28"/>
        <v>20</v>
      </c>
      <c r="G45" s="177">
        <f t="shared" si="29"/>
        <v>0</v>
      </c>
      <c r="H45" s="177">
        <f t="shared" si="30"/>
        <v>15</v>
      </c>
      <c r="I45" s="176"/>
      <c r="J45" s="176"/>
      <c r="K45" s="176"/>
      <c r="L45" s="176">
        <v>15</v>
      </c>
      <c r="M45" s="176"/>
      <c r="N45" s="176"/>
      <c r="O45" s="177">
        <f t="shared" si="31"/>
        <v>5</v>
      </c>
      <c r="P45" s="151">
        <f t="shared" si="32"/>
        <v>30</v>
      </c>
      <c r="Q45" s="178"/>
      <c r="R45" s="179"/>
      <c r="S45" s="179"/>
      <c r="T45" s="180"/>
      <c r="U45" s="181"/>
      <c r="V45" s="179"/>
      <c r="W45" s="179"/>
      <c r="X45" s="180"/>
      <c r="Y45" s="178"/>
      <c r="Z45" s="179"/>
      <c r="AA45" s="179"/>
      <c r="AB45" s="180"/>
      <c r="AC45" s="178"/>
      <c r="AD45" s="179"/>
      <c r="AE45" s="179"/>
      <c r="AF45" s="180"/>
      <c r="AG45" s="183"/>
      <c r="AH45" s="184">
        <v>15</v>
      </c>
      <c r="AI45" s="179">
        <v>5</v>
      </c>
      <c r="AJ45" s="182">
        <v>30</v>
      </c>
      <c r="AK45" s="178"/>
      <c r="AL45" s="179"/>
      <c r="AM45" s="179"/>
      <c r="AN45" s="180"/>
      <c r="AO45" s="178"/>
      <c r="AP45" s="179"/>
      <c r="AQ45" s="179"/>
      <c r="AR45" s="182"/>
      <c r="AS45" s="178"/>
      <c r="AT45" s="179"/>
      <c r="AU45" s="179"/>
      <c r="AV45" s="179"/>
      <c r="AW45" s="179">
        <v>2</v>
      </c>
      <c r="AX45" s="179"/>
      <c r="AY45" s="180"/>
      <c r="AZ45" s="178">
        <f t="shared" si="33"/>
        <v>0.8</v>
      </c>
      <c r="BA45" s="179">
        <v>2</v>
      </c>
      <c r="BB45" s="179"/>
      <c r="BC45" s="180"/>
    </row>
    <row r="46" spans="1:55" s="6" customFormat="1" x14ac:dyDescent="0.4">
      <c r="A46" s="260" t="s">
        <v>8</v>
      </c>
      <c r="B46" s="157" t="s">
        <v>233</v>
      </c>
      <c r="C46" s="166" t="s">
        <v>254</v>
      </c>
      <c r="D46" s="166">
        <f t="shared" si="26"/>
        <v>1</v>
      </c>
      <c r="E46" s="289">
        <f t="shared" si="27"/>
        <v>25</v>
      </c>
      <c r="F46" s="232">
        <f t="shared" si="28"/>
        <v>15</v>
      </c>
      <c r="G46" s="177">
        <f t="shared" si="29"/>
        <v>0</v>
      </c>
      <c r="H46" s="177">
        <f t="shared" si="30"/>
        <v>15</v>
      </c>
      <c r="I46" s="176"/>
      <c r="J46" s="176"/>
      <c r="K46" s="176"/>
      <c r="L46" s="176">
        <v>15</v>
      </c>
      <c r="M46" s="176"/>
      <c r="N46" s="176"/>
      <c r="O46" s="177">
        <f t="shared" si="31"/>
        <v>0</v>
      </c>
      <c r="P46" s="151">
        <f t="shared" si="32"/>
        <v>10</v>
      </c>
      <c r="Q46" s="178"/>
      <c r="R46" s="179"/>
      <c r="S46" s="179"/>
      <c r="T46" s="180"/>
      <c r="U46" s="181"/>
      <c r="V46" s="179"/>
      <c r="W46" s="179"/>
      <c r="X46" s="180"/>
      <c r="Y46" s="178"/>
      <c r="Z46" s="179"/>
      <c r="AA46" s="179"/>
      <c r="AB46" s="180"/>
      <c r="AC46" s="178"/>
      <c r="AD46" s="179"/>
      <c r="AE46" s="179"/>
      <c r="AF46" s="180"/>
      <c r="AG46" s="183"/>
      <c r="AH46" s="184">
        <v>15</v>
      </c>
      <c r="AI46" s="179"/>
      <c r="AJ46" s="182">
        <v>10</v>
      </c>
      <c r="AK46" s="178"/>
      <c r="AL46" s="179"/>
      <c r="AM46" s="179"/>
      <c r="AN46" s="180"/>
      <c r="AO46" s="178"/>
      <c r="AP46" s="179"/>
      <c r="AQ46" s="179"/>
      <c r="AR46" s="182"/>
      <c r="AS46" s="178"/>
      <c r="AT46" s="179"/>
      <c r="AU46" s="179"/>
      <c r="AV46" s="179"/>
      <c r="AW46" s="179">
        <v>1</v>
      </c>
      <c r="AX46" s="179"/>
      <c r="AY46" s="180"/>
      <c r="AZ46" s="178">
        <f t="shared" si="33"/>
        <v>0.6</v>
      </c>
      <c r="BA46" s="179">
        <v>1</v>
      </c>
      <c r="BB46" s="179"/>
      <c r="BC46" s="180"/>
    </row>
    <row r="47" spans="1:55" s="6" customFormat="1" x14ac:dyDescent="0.4">
      <c r="A47" s="260" t="s">
        <v>7</v>
      </c>
      <c r="B47" s="157" t="s">
        <v>66</v>
      </c>
      <c r="C47" s="166" t="s">
        <v>290</v>
      </c>
      <c r="D47" s="166">
        <f t="shared" si="26"/>
        <v>2</v>
      </c>
      <c r="E47" s="289">
        <f t="shared" si="27"/>
        <v>50</v>
      </c>
      <c r="F47" s="232">
        <f t="shared" si="28"/>
        <v>40</v>
      </c>
      <c r="G47" s="177">
        <f t="shared" si="29"/>
        <v>15</v>
      </c>
      <c r="H47" s="177">
        <f t="shared" si="30"/>
        <v>15</v>
      </c>
      <c r="I47" s="176">
        <v>15</v>
      </c>
      <c r="J47" s="176"/>
      <c r="K47" s="176"/>
      <c r="L47" s="176"/>
      <c r="M47" s="176"/>
      <c r="N47" s="176"/>
      <c r="O47" s="177">
        <f t="shared" si="31"/>
        <v>10</v>
      </c>
      <c r="P47" s="151">
        <f t="shared" si="32"/>
        <v>10</v>
      </c>
      <c r="Q47" s="178"/>
      <c r="R47" s="179"/>
      <c r="S47" s="179"/>
      <c r="T47" s="180"/>
      <c r="U47" s="181"/>
      <c r="V47" s="179"/>
      <c r="W47" s="179"/>
      <c r="X47" s="180"/>
      <c r="Y47" s="178"/>
      <c r="Z47" s="179"/>
      <c r="AA47" s="179"/>
      <c r="AB47" s="180"/>
      <c r="AC47" s="178"/>
      <c r="AD47" s="179"/>
      <c r="AE47" s="179"/>
      <c r="AF47" s="180"/>
      <c r="AG47" s="178"/>
      <c r="AH47" s="179"/>
      <c r="AI47" s="179"/>
      <c r="AJ47" s="182"/>
      <c r="AK47" s="183">
        <v>15</v>
      </c>
      <c r="AL47" s="184">
        <v>15</v>
      </c>
      <c r="AM47" s="179">
        <v>10</v>
      </c>
      <c r="AN47" s="180">
        <v>10</v>
      </c>
      <c r="AO47" s="178"/>
      <c r="AP47" s="179"/>
      <c r="AQ47" s="179"/>
      <c r="AR47" s="182"/>
      <c r="AS47" s="178"/>
      <c r="AT47" s="179"/>
      <c r="AU47" s="179"/>
      <c r="AV47" s="179"/>
      <c r="AW47" s="179"/>
      <c r="AX47" s="179">
        <v>2</v>
      </c>
      <c r="AY47" s="180"/>
      <c r="AZ47" s="178">
        <f t="shared" si="33"/>
        <v>1.6</v>
      </c>
      <c r="BA47" s="179">
        <v>2</v>
      </c>
      <c r="BB47" s="179"/>
      <c r="BC47" s="180"/>
    </row>
    <row r="48" spans="1:55" s="6" customFormat="1" x14ac:dyDescent="0.4">
      <c r="A48" s="260" t="s">
        <v>6</v>
      </c>
      <c r="B48" s="157" t="s">
        <v>283</v>
      </c>
      <c r="C48" s="166" t="s">
        <v>107</v>
      </c>
      <c r="D48" s="166">
        <f t="shared" si="26"/>
        <v>5</v>
      </c>
      <c r="E48" s="289">
        <f t="shared" si="27"/>
        <v>125</v>
      </c>
      <c r="F48" s="232">
        <f t="shared" si="28"/>
        <v>55</v>
      </c>
      <c r="G48" s="177">
        <f t="shared" si="29"/>
        <v>15</v>
      </c>
      <c r="H48" s="177">
        <f t="shared" si="30"/>
        <v>30</v>
      </c>
      <c r="I48" s="176"/>
      <c r="J48" s="176">
        <v>30</v>
      </c>
      <c r="K48" s="176"/>
      <c r="L48" s="176"/>
      <c r="M48" s="176"/>
      <c r="N48" s="176"/>
      <c r="O48" s="177">
        <f t="shared" si="31"/>
        <v>10</v>
      </c>
      <c r="P48" s="151">
        <f t="shared" si="32"/>
        <v>70</v>
      </c>
      <c r="Q48" s="178"/>
      <c r="R48" s="179"/>
      <c r="S48" s="179"/>
      <c r="T48" s="180"/>
      <c r="U48" s="181"/>
      <c r="V48" s="179"/>
      <c r="W48" s="179"/>
      <c r="X48" s="180"/>
      <c r="Y48" s="178"/>
      <c r="Z48" s="179"/>
      <c r="AA48" s="179"/>
      <c r="AB48" s="180"/>
      <c r="AC48" s="178"/>
      <c r="AD48" s="179"/>
      <c r="AE48" s="179"/>
      <c r="AF48" s="180"/>
      <c r="AG48" s="183">
        <v>15</v>
      </c>
      <c r="AH48" s="184">
        <v>30</v>
      </c>
      <c r="AI48" s="179">
        <v>10</v>
      </c>
      <c r="AJ48" s="182">
        <v>70</v>
      </c>
      <c r="AK48" s="178"/>
      <c r="AL48" s="179"/>
      <c r="AM48" s="179"/>
      <c r="AN48" s="180"/>
      <c r="AO48" s="178"/>
      <c r="AP48" s="179"/>
      <c r="AQ48" s="179"/>
      <c r="AR48" s="182"/>
      <c r="AS48" s="178"/>
      <c r="AT48" s="179"/>
      <c r="AU48" s="179"/>
      <c r="AV48" s="179"/>
      <c r="AW48" s="179">
        <v>5</v>
      </c>
      <c r="AX48" s="179"/>
      <c r="AY48" s="180"/>
      <c r="AZ48" s="178">
        <f t="shared" si="33"/>
        <v>2.2000000000000002</v>
      </c>
      <c r="BA48" s="179">
        <v>5</v>
      </c>
      <c r="BB48" s="179"/>
      <c r="BC48" s="180"/>
    </row>
    <row r="49" spans="1:56" s="6" customFormat="1" x14ac:dyDescent="0.4">
      <c r="A49" s="255" t="s">
        <v>5</v>
      </c>
      <c r="B49" s="157" t="s">
        <v>216</v>
      </c>
      <c r="C49" s="166" t="s">
        <v>253</v>
      </c>
      <c r="D49" s="166">
        <f t="shared" si="26"/>
        <v>3</v>
      </c>
      <c r="E49" s="289">
        <f t="shared" si="27"/>
        <v>75</v>
      </c>
      <c r="F49" s="232">
        <f t="shared" si="28"/>
        <v>40</v>
      </c>
      <c r="G49" s="177">
        <f t="shared" si="29"/>
        <v>15</v>
      </c>
      <c r="H49" s="177">
        <f t="shared" si="30"/>
        <v>15</v>
      </c>
      <c r="I49" s="176"/>
      <c r="J49" s="233"/>
      <c r="K49" s="176"/>
      <c r="L49" s="176">
        <v>15</v>
      </c>
      <c r="M49" s="176"/>
      <c r="N49" s="176"/>
      <c r="O49" s="177">
        <f t="shared" si="31"/>
        <v>10</v>
      </c>
      <c r="P49" s="151">
        <f t="shared" si="32"/>
        <v>35</v>
      </c>
      <c r="Q49" s="178"/>
      <c r="R49" s="179"/>
      <c r="S49" s="179"/>
      <c r="T49" s="180"/>
      <c r="U49" s="181"/>
      <c r="V49" s="179"/>
      <c r="W49" s="179"/>
      <c r="X49" s="180"/>
      <c r="Y49" s="178"/>
      <c r="Z49" s="179"/>
      <c r="AA49" s="179"/>
      <c r="AB49" s="180"/>
      <c r="AC49" s="183">
        <v>15</v>
      </c>
      <c r="AD49" s="184">
        <v>15</v>
      </c>
      <c r="AE49" s="179">
        <v>10</v>
      </c>
      <c r="AF49" s="180">
        <v>35</v>
      </c>
      <c r="AG49" s="183"/>
      <c r="AH49" s="184"/>
      <c r="AI49" s="179"/>
      <c r="AJ49" s="182"/>
      <c r="AK49" s="178"/>
      <c r="AL49" s="179"/>
      <c r="AM49" s="179"/>
      <c r="AN49" s="180"/>
      <c r="AO49" s="178"/>
      <c r="AP49" s="179"/>
      <c r="AQ49" s="179"/>
      <c r="AR49" s="182"/>
      <c r="AS49" s="178"/>
      <c r="AT49" s="179"/>
      <c r="AU49" s="179"/>
      <c r="AV49" s="179">
        <v>3</v>
      </c>
      <c r="AW49" s="179"/>
      <c r="AX49" s="179"/>
      <c r="AY49" s="180"/>
      <c r="AZ49" s="178">
        <f t="shared" si="33"/>
        <v>1.6</v>
      </c>
      <c r="BA49" s="179">
        <v>3</v>
      </c>
      <c r="BB49" s="179"/>
      <c r="BC49" s="180"/>
    </row>
    <row r="50" spans="1:56" s="6" customFormat="1" x14ac:dyDescent="0.4">
      <c r="A50" s="260" t="s">
        <v>20</v>
      </c>
      <c r="B50" s="157" t="s">
        <v>211</v>
      </c>
      <c r="C50" s="166" t="s">
        <v>78</v>
      </c>
      <c r="D50" s="166">
        <f t="shared" si="26"/>
        <v>3</v>
      </c>
      <c r="E50" s="289">
        <f t="shared" si="27"/>
        <v>75</v>
      </c>
      <c r="F50" s="232">
        <f t="shared" si="28"/>
        <v>60</v>
      </c>
      <c r="G50" s="177">
        <f t="shared" si="29"/>
        <v>30</v>
      </c>
      <c r="H50" s="177">
        <f t="shared" si="30"/>
        <v>15</v>
      </c>
      <c r="I50" s="176">
        <v>15</v>
      </c>
      <c r="J50" s="233"/>
      <c r="K50" s="176"/>
      <c r="L50" s="176"/>
      <c r="M50" s="176"/>
      <c r="N50" s="176"/>
      <c r="O50" s="177">
        <f t="shared" si="31"/>
        <v>15</v>
      </c>
      <c r="P50" s="151">
        <f t="shared" si="32"/>
        <v>15</v>
      </c>
      <c r="Q50" s="178"/>
      <c r="R50" s="179"/>
      <c r="S50" s="179"/>
      <c r="T50" s="180"/>
      <c r="U50" s="181"/>
      <c r="V50" s="179"/>
      <c r="W50" s="179"/>
      <c r="X50" s="180"/>
      <c r="Y50" s="178"/>
      <c r="Z50" s="179"/>
      <c r="AA50" s="179"/>
      <c r="AB50" s="180"/>
      <c r="AC50" s="178"/>
      <c r="AD50" s="179"/>
      <c r="AE50" s="179"/>
      <c r="AF50" s="180"/>
      <c r="AG50" s="178"/>
      <c r="AH50" s="179"/>
      <c r="AI50" s="179"/>
      <c r="AJ50" s="182"/>
      <c r="AK50" s="183">
        <v>30</v>
      </c>
      <c r="AL50" s="184">
        <v>15</v>
      </c>
      <c r="AM50" s="179">
        <v>15</v>
      </c>
      <c r="AN50" s="180">
        <v>15</v>
      </c>
      <c r="AO50" s="178"/>
      <c r="AP50" s="179"/>
      <c r="AQ50" s="179"/>
      <c r="AR50" s="182"/>
      <c r="AS50" s="178"/>
      <c r="AT50" s="179"/>
      <c r="AU50" s="179"/>
      <c r="AV50" s="179"/>
      <c r="AW50" s="179"/>
      <c r="AX50" s="179">
        <v>3</v>
      </c>
      <c r="AY50" s="180"/>
      <c r="AZ50" s="178">
        <v>3</v>
      </c>
      <c r="BA50" s="179">
        <v>3</v>
      </c>
      <c r="BB50" s="179"/>
      <c r="BC50" s="180"/>
    </row>
    <row r="51" spans="1:56" s="6" customFormat="1" x14ac:dyDescent="0.4">
      <c r="A51" s="260" t="s">
        <v>21</v>
      </c>
      <c r="B51" s="157" t="s">
        <v>103</v>
      </c>
      <c r="C51" s="166" t="s">
        <v>253</v>
      </c>
      <c r="D51" s="166">
        <f t="shared" si="26"/>
        <v>2</v>
      </c>
      <c r="E51" s="289">
        <f t="shared" si="27"/>
        <v>50</v>
      </c>
      <c r="F51" s="232">
        <f t="shared" si="28"/>
        <v>45</v>
      </c>
      <c r="G51" s="177">
        <f t="shared" si="29"/>
        <v>15</v>
      </c>
      <c r="H51" s="177">
        <f t="shared" si="30"/>
        <v>15</v>
      </c>
      <c r="I51" s="176"/>
      <c r="J51" s="233">
        <v>15</v>
      </c>
      <c r="K51" s="176"/>
      <c r="L51" s="176"/>
      <c r="M51" s="176"/>
      <c r="N51" s="176"/>
      <c r="O51" s="177">
        <f t="shared" si="31"/>
        <v>15</v>
      </c>
      <c r="P51" s="151">
        <f t="shared" si="32"/>
        <v>5</v>
      </c>
      <c r="Q51" s="178"/>
      <c r="R51" s="179"/>
      <c r="S51" s="179"/>
      <c r="T51" s="180"/>
      <c r="U51" s="242"/>
      <c r="V51" s="184"/>
      <c r="W51" s="179"/>
      <c r="X51" s="180"/>
      <c r="Y51" s="178"/>
      <c r="Z51" s="179"/>
      <c r="AA51" s="179"/>
      <c r="AB51" s="180"/>
      <c r="AC51" s="242">
        <v>15</v>
      </c>
      <c r="AD51" s="184">
        <v>15</v>
      </c>
      <c r="AE51" s="179">
        <v>15</v>
      </c>
      <c r="AF51" s="180">
        <v>5</v>
      </c>
      <c r="AG51" s="178"/>
      <c r="AH51" s="179"/>
      <c r="AI51" s="179"/>
      <c r="AJ51" s="182"/>
      <c r="AK51" s="178"/>
      <c r="AL51" s="179"/>
      <c r="AM51" s="179"/>
      <c r="AN51" s="180"/>
      <c r="AO51" s="178"/>
      <c r="AP51" s="179"/>
      <c r="AQ51" s="179"/>
      <c r="AR51" s="182"/>
      <c r="AS51" s="178"/>
      <c r="AT51" s="179"/>
      <c r="AU51" s="179"/>
      <c r="AV51" s="179">
        <v>2</v>
      </c>
      <c r="AW51" s="179"/>
      <c r="AX51" s="179"/>
      <c r="AY51" s="180"/>
      <c r="AZ51" s="178">
        <f t="shared" ref="AZ51:AZ55" si="34">SUM(F51)/25</f>
        <v>1.8</v>
      </c>
      <c r="BA51" s="179">
        <v>2</v>
      </c>
      <c r="BB51" s="179"/>
      <c r="BC51" s="180"/>
    </row>
    <row r="52" spans="1:56" s="6" customFormat="1" x14ac:dyDescent="0.4">
      <c r="A52" s="260" t="s">
        <v>22</v>
      </c>
      <c r="B52" s="451" t="s">
        <v>88</v>
      </c>
      <c r="C52" s="167" t="s">
        <v>291</v>
      </c>
      <c r="D52" s="166">
        <f t="shared" si="26"/>
        <v>3</v>
      </c>
      <c r="E52" s="289">
        <f t="shared" si="27"/>
        <v>75</v>
      </c>
      <c r="F52" s="232">
        <f t="shared" si="28"/>
        <v>30</v>
      </c>
      <c r="G52" s="177">
        <f t="shared" si="29"/>
        <v>0</v>
      </c>
      <c r="H52" s="177">
        <f t="shared" si="30"/>
        <v>15</v>
      </c>
      <c r="I52" s="176"/>
      <c r="J52" s="176">
        <v>15</v>
      </c>
      <c r="K52" s="176"/>
      <c r="L52" s="176"/>
      <c r="M52" s="176"/>
      <c r="N52" s="176"/>
      <c r="O52" s="177">
        <f t="shared" si="31"/>
        <v>15</v>
      </c>
      <c r="P52" s="151">
        <f t="shared" si="32"/>
        <v>45</v>
      </c>
      <c r="Q52" s="178"/>
      <c r="R52" s="179"/>
      <c r="S52" s="179"/>
      <c r="T52" s="180"/>
      <c r="U52" s="181"/>
      <c r="V52" s="179"/>
      <c r="W52" s="179"/>
      <c r="X52" s="180"/>
      <c r="Y52" s="178"/>
      <c r="Z52" s="179"/>
      <c r="AA52" s="179"/>
      <c r="AB52" s="180"/>
      <c r="AC52" s="178"/>
      <c r="AD52" s="179"/>
      <c r="AE52" s="179"/>
      <c r="AF52" s="180"/>
      <c r="AG52" s="183"/>
      <c r="AH52" s="184">
        <v>15</v>
      </c>
      <c r="AI52" s="179">
        <v>15</v>
      </c>
      <c r="AJ52" s="182">
        <v>45</v>
      </c>
      <c r="AK52" s="178"/>
      <c r="AL52" s="179"/>
      <c r="AM52" s="179"/>
      <c r="AN52" s="180"/>
      <c r="AO52" s="178"/>
      <c r="AP52" s="179"/>
      <c r="AQ52" s="179"/>
      <c r="AR52" s="182"/>
      <c r="AS52" s="178"/>
      <c r="AT52" s="179"/>
      <c r="AU52" s="179"/>
      <c r="AV52" s="179"/>
      <c r="AW52" s="179">
        <v>3</v>
      </c>
      <c r="AX52" s="179"/>
      <c r="AY52" s="180"/>
      <c r="AZ52" s="178">
        <f t="shared" si="34"/>
        <v>1.2</v>
      </c>
      <c r="BA52" s="179">
        <v>3</v>
      </c>
      <c r="BB52" s="179"/>
      <c r="BC52" s="180"/>
    </row>
    <row r="53" spans="1:56" s="6" customFormat="1" x14ac:dyDescent="0.4">
      <c r="A53" s="290" t="s">
        <v>23</v>
      </c>
      <c r="B53" s="157" t="s">
        <v>217</v>
      </c>
      <c r="C53" s="166" t="s">
        <v>260</v>
      </c>
      <c r="D53" s="166">
        <f t="shared" si="26"/>
        <v>3</v>
      </c>
      <c r="E53" s="289">
        <f t="shared" si="27"/>
        <v>75</v>
      </c>
      <c r="F53" s="232">
        <f t="shared" si="28"/>
        <v>40</v>
      </c>
      <c r="G53" s="177">
        <f t="shared" si="29"/>
        <v>15</v>
      </c>
      <c r="H53" s="177">
        <f t="shared" si="30"/>
        <v>15</v>
      </c>
      <c r="I53" s="176"/>
      <c r="J53" s="176"/>
      <c r="K53" s="176"/>
      <c r="L53" s="176">
        <v>15</v>
      </c>
      <c r="M53" s="176"/>
      <c r="N53" s="176"/>
      <c r="O53" s="177">
        <f t="shared" si="31"/>
        <v>10</v>
      </c>
      <c r="P53" s="151">
        <f t="shared" si="32"/>
        <v>35</v>
      </c>
      <c r="Q53" s="178"/>
      <c r="R53" s="179"/>
      <c r="S53" s="179"/>
      <c r="T53" s="180"/>
      <c r="U53" s="181"/>
      <c r="V53" s="179"/>
      <c r="W53" s="179"/>
      <c r="X53" s="180"/>
      <c r="Y53" s="178"/>
      <c r="Z53" s="179"/>
      <c r="AA53" s="179"/>
      <c r="AB53" s="180"/>
      <c r="AC53" s="178"/>
      <c r="AD53" s="179"/>
      <c r="AE53" s="179"/>
      <c r="AF53" s="180"/>
      <c r="AG53" s="178"/>
      <c r="AH53" s="179"/>
      <c r="AI53" s="179"/>
      <c r="AJ53" s="182"/>
      <c r="AK53" s="183">
        <v>15</v>
      </c>
      <c r="AL53" s="184">
        <v>15</v>
      </c>
      <c r="AM53" s="179">
        <v>10</v>
      </c>
      <c r="AN53" s="180">
        <v>35</v>
      </c>
      <c r="AO53" s="178"/>
      <c r="AP53" s="179"/>
      <c r="AQ53" s="179"/>
      <c r="AR53" s="182"/>
      <c r="AS53" s="178"/>
      <c r="AT53" s="179"/>
      <c r="AU53" s="179"/>
      <c r="AV53" s="179"/>
      <c r="AW53" s="179"/>
      <c r="AX53" s="179">
        <v>3</v>
      </c>
      <c r="AY53" s="180"/>
      <c r="AZ53" s="178">
        <f t="shared" si="34"/>
        <v>1.6</v>
      </c>
      <c r="BA53" s="179">
        <v>3</v>
      </c>
      <c r="BB53" s="179"/>
      <c r="BC53" s="180"/>
    </row>
    <row r="54" spans="1:56" s="117" customFormat="1" x14ac:dyDescent="0.4">
      <c r="A54" s="230" t="s">
        <v>24</v>
      </c>
      <c r="B54" s="157" t="s">
        <v>248</v>
      </c>
      <c r="C54" s="166" t="s">
        <v>253</v>
      </c>
      <c r="D54" s="166">
        <f>SUM(AS54:AY54)</f>
        <v>1</v>
      </c>
      <c r="E54" s="289">
        <f t="shared" si="27"/>
        <v>25</v>
      </c>
      <c r="F54" s="232">
        <f t="shared" si="28"/>
        <v>17</v>
      </c>
      <c r="G54" s="177">
        <f t="shared" si="29"/>
        <v>0</v>
      </c>
      <c r="H54" s="177">
        <f t="shared" si="30"/>
        <v>15</v>
      </c>
      <c r="I54" s="176"/>
      <c r="J54" s="176"/>
      <c r="K54" s="176">
        <v>15</v>
      </c>
      <c r="L54" s="176"/>
      <c r="M54" s="176"/>
      <c r="N54" s="176"/>
      <c r="O54" s="177">
        <f t="shared" si="31"/>
        <v>2</v>
      </c>
      <c r="P54" s="151">
        <f t="shared" si="32"/>
        <v>8</v>
      </c>
      <c r="Q54" s="178"/>
      <c r="R54" s="179"/>
      <c r="S54" s="179"/>
      <c r="T54" s="180"/>
      <c r="U54" s="181"/>
      <c r="V54" s="179"/>
      <c r="W54" s="179"/>
      <c r="X54" s="180"/>
      <c r="Y54" s="178"/>
      <c r="Z54" s="179"/>
      <c r="AA54" s="179"/>
      <c r="AB54" s="180"/>
      <c r="AC54" s="183"/>
      <c r="AD54" s="184">
        <v>15</v>
      </c>
      <c r="AE54" s="179">
        <v>2</v>
      </c>
      <c r="AF54" s="180">
        <v>8</v>
      </c>
      <c r="AG54" s="178"/>
      <c r="AH54" s="179"/>
      <c r="AI54" s="179"/>
      <c r="AJ54" s="182"/>
      <c r="AK54" s="178"/>
      <c r="AL54" s="179"/>
      <c r="AM54" s="179"/>
      <c r="AN54" s="180"/>
      <c r="AO54" s="178"/>
      <c r="AP54" s="179"/>
      <c r="AQ54" s="179"/>
      <c r="AR54" s="182"/>
      <c r="AS54" s="178"/>
      <c r="AT54" s="179"/>
      <c r="AU54" s="179"/>
      <c r="AV54" s="179">
        <v>1</v>
      </c>
      <c r="AW54" s="179"/>
      <c r="AX54" s="179"/>
      <c r="AY54" s="180"/>
      <c r="AZ54" s="178">
        <f t="shared" si="34"/>
        <v>0.68</v>
      </c>
      <c r="BA54" s="179">
        <v>1</v>
      </c>
      <c r="BB54" s="179"/>
      <c r="BC54" s="180"/>
    </row>
    <row r="55" spans="1:56" s="117" customFormat="1" x14ac:dyDescent="0.4">
      <c r="A55" s="454" t="s">
        <v>25</v>
      </c>
      <c r="B55" s="450" t="s">
        <v>68</v>
      </c>
      <c r="C55" s="168" t="s">
        <v>254</v>
      </c>
      <c r="D55" s="168">
        <f>SUM(AS55:AY55)</f>
        <v>2</v>
      </c>
      <c r="E55" s="301">
        <f t="shared" si="27"/>
        <v>50</v>
      </c>
      <c r="F55" s="246">
        <f t="shared" si="28"/>
        <v>35</v>
      </c>
      <c r="G55" s="186">
        <f t="shared" si="29"/>
        <v>15</v>
      </c>
      <c r="H55" s="186">
        <f t="shared" si="30"/>
        <v>15</v>
      </c>
      <c r="I55" s="185"/>
      <c r="J55" s="185"/>
      <c r="K55" s="185"/>
      <c r="L55" s="185">
        <v>15</v>
      </c>
      <c r="M55" s="185"/>
      <c r="N55" s="185"/>
      <c r="O55" s="186">
        <f t="shared" si="31"/>
        <v>5</v>
      </c>
      <c r="P55" s="187">
        <f t="shared" si="32"/>
        <v>15</v>
      </c>
      <c r="Q55" s="188"/>
      <c r="R55" s="189"/>
      <c r="S55" s="189"/>
      <c r="T55" s="190"/>
      <c r="U55" s="191"/>
      <c r="V55" s="189"/>
      <c r="W55" s="189"/>
      <c r="X55" s="190"/>
      <c r="Y55" s="188"/>
      <c r="Z55" s="189"/>
      <c r="AA55" s="189"/>
      <c r="AB55" s="190"/>
      <c r="AC55" s="193"/>
      <c r="AD55" s="189"/>
      <c r="AE55" s="189"/>
      <c r="AF55" s="190"/>
      <c r="AG55" s="193">
        <v>15</v>
      </c>
      <c r="AH55" s="194">
        <v>15</v>
      </c>
      <c r="AI55" s="189">
        <v>5</v>
      </c>
      <c r="AJ55" s="192">
        <v>15</v>
      </c>
      <c r="AK55" s="188"/>
      <c r="AL55" s="189"/>
      <c r="AM55" s="189"/>
      <c r="AN55" s="190"/>
      <c r="AO55" s="188"/>
      <c r="AP55" s="189"/>
      <c r="AQ55" s="189"/>
      <c r="AR55" s="192"/>
      <c r="AS55" s="188"/>
      <c r="AT55" s="189"/>
      <c r="AU55" s="189"/>
      <c r="AV55" s="189"/>
      <c r="AW55" s="189">
        <v>2</v>
      </c>
      <c r="AX55" s="189"/>
      <c r="AY55" s="190"/>
      <c r="AZ55" s="178">
        <f t="shared" si="34"/>
        <v>1.4</v>
      </c>
      <c r="BA55" s="189">
        <v>2</v>
      </c>
      <c r="BB55" s="189"/>
      <c r="BC55" s="190"/>
    </row>
    <row r="56" spans="1:56" s="117" customFormat="1" ht="34.5" thickBot="1" x14ac:dyDescent="0.45">
      <c r="A56" s="230" t="s">
        <v>226</v>
      </c>
      <c r="B56" s="157" t="s">
        <v>284</v>
      </c>
      <c r="C56" s="231" t="s">
        <v>285</v>
      </c>
      <c r="D56" s="306">
        <f>SUM(AS56:AY56)</f>
        <v>12</v>
      </c>
      <c r="E56" s="150">
        <f t="shared" si="27"/>
        <v>300</v>
      </c>
      <c r="F56" s="232">
        <f>SUM(G56:H56,O56)</f>
        <v>100</v>
      </c>
      <c r="G56" s="177">
        <f>SUM(Q56,U56,Y56,AC56,AG56,AK56,AO56)</f>
        <v>0</v>
      </c>
      <c r="H56" s="177">
        <f>SUM(R56,V56,Z56,AD56,AH56,AL56,AP56)</f>
        <v>75</v>
      </c>
      <c r="I56" s="176"/>
      <c r="J56" s="176"/>
      <c r="K56" s="176"/>
      <c r="L56" s="176"/>
      <c r="M56" s="176">
        <v>75</v>
      </c>
      <c r="N56" s="176"/>
      <c r="O56" s="177">
        <f>SUM(S56,W56,AA56,AE56,AI56,AM56,AQ56)</f>
        <v>25</v>
      </c>
      <c r="P56" s="187">
        <f>SUM(T56,X56,AB56,AF56,AJ56,AN56,AR56)</f>
        <v>200</v>
      </c>
      <c r="Q56" s="179"/>
      <c r="R56" s="179"/>
      <c r="S56" s="179"/>
      <c r="T56" s="182"/>
      <c r="U56" s="178"/>
      <c r="V56" s="179"/>
      <c r="W56" s="179"/>
      <c r="X56" s="182"/>
      <c r="Y56" s="178"/>
      <c r="Z56" s="179"/>
      <c r="AA56" s="179"/>
      <c r="AB56" s="182"/>
      <c r="AC56" s="178"/>
      <c r="AD56" s="179"/>
      <c r="AE56" s="179"/>
      <c r="AF56" s="182"/>
      <c r="AG56" s="178"/>
      <c r="AH56" s="184">
        <v>15</v>
      </c>
      <c r="AI56" s="179"/>
      <c r="AJ56" s="182">
        <v>10</v>
      </c>
      <c r="AK56" s="178"/>
      <c r="AL56" s="184">
        <v>30</v>
      </c>
      <c r="AM56" s="179">
        <v>10</v>
      </c>
      <c r="AN56" s="182">
        <v>85</v>
      </c>
      <c r="AO56" s="178"/>
      <c r="AP56" s="184">
        <v>30</v>
      </c>
      <c r="AQ56" s="179">
        <v>15</v>
      </c>
      <c r="AR56" s="180">
        <v>105</v>
      </c>
      <c r="AS56" s="181"/>
      <c r="AT56" s="179"/>
      <c r="AU56" s="179"/>
      <c r="AV56" s="179"/>
      <c r="AW56" s="179">
        <v>1</v>
      </c>
      <c r="AX56" s="179">
        <v>5</v>
      </c>
      <c r="AY56" s="182">
        <v>6</v>
      </c>
      <c r="AZ56" s="178">
        <f>SUM(F56)/25</f>
        <v>4</v>
      </c>
      <c r="BA56" s="179">
        <v>12</v>
      </c>
      <c r="BB56" s="179"/>
      <c r="BC56" s="182">
        <v>12</v>
      </c>
      <c r="BD56" s="118"/>
    </row>
    <row r="57" spans="1:56" s="119" customFormat="1" ht="44.7" thickBot="1" x14ac:dyDescent="0.45">
      <c r="A57" s="252" t="s">
        <v>26</v>
      </c>
      <c r="B57" s="159" t="s">
        <v>292</v>
      </c>
      <c r="C57" s="169"/>
      <c r="D57" s="169"/>
      <c r="E57" s="195"/>
      <c r="F57" s="253"/>
      <c r="G57" s="308"/>
      <c r="H57" s="308"/>
      <c r="I57" s="308"/>
      <c r="J57" s="308"/>
      <c r="K57" s="308"/>
      <c r="L57" s="308"/>
      <c r="M57" s="308"/>
      <c r="N57" s="308"/>
      <c r="O57" s="308"/>
      <c r="P57" s="254"/>
      <c r="Q57" s="309"/>
      <c r="R57" s="308"/>
      <c r="S57" s="308"/>
      <c r="T57" s="310"/>
      <c r="U57" s="311"/>
      <c r="V57" s="308"/>
      <c r="W57" s="308"/>
      <c r="X57" s="310"/>
      <c r="Y57" s="309"/>
      <c r="Z57" s="308"/>
      <c r="AA57" s="308"/>
      <c r="AB57" s="310"/>
      <c r="AC57" s="309"/>
      <c r="AD57" s="308"/>
      <c r="AE57" s="308"/>
      <c r="AF57" s="310"/>
      <c r="AG57" s="309"/>
      <c r="AH57" s="308"/>
      <c r="AI57" s="308"/>
      <c r="AJ57" s="312"/>
      <c r="AK57" s="309"/>
      <c r="AL57" s="308"/>
      <c r="AM57" s="308"/>
      <c r="AN57" s="310"/>
      <c r="AO57" s="309"/>
      <c r="AP57" s="308"/>
      <c r="AQ57" s="308"/>
      <c r="AR57" s="312"/>
      <c r="AS57" s="309"/>
      <c r="AT57" s="308"/>
      <c r="AU57" s="308"/>
      <c r="AV57" s="308"/>
      <c r="AW57" s="308"/>
      <c r="AX57" s="308"/>
      <c r="AY57" s="310"/>
      <c r="AZ57" s="309"/>
      <c r="BA57" s="308"/>
      <c r="BB57" s="308"/>
      <c r="BC57" s="310"/>
    </row>
    <row r="58" spans="1:56" s="120" customFormat="1" ht="48.9" thickBot="1" x14ac:dyDescent="0.45">
      <c r="A58" s="455" t="s">
        <v>59</v>
      </c>
      <c r="B58" s="160" t="s">
        <v>296</v>
      </c>
      <c r="C58" s="282"/>
      <c r="D58" s="313">
        <f>SUM(D59:D65)</f>
        <v>26</v>
      </c>
      <c r="E58" s="314">
        <f>SUM(E59:E65)</f>
        <v>650</v>
      </c>
      <c r="F58" s="314">
        <f t="shared" ref="F58:BC58" si="35">SUM(F59:F65)</f>
        <v>235</v>
      </c>
      <c r="G58" s="314">
        <f t="shared" si="35"/>
        <v>60</v>
      </c>
      <c r="H58" s="314">
        <f t="shared" si="35"/>
        <v>135</v>
      </c>
      <c r="I58" s="314">
        <f t="shared" si="35"/>
        <v>0</v>
      </c>
      <c r="J58" s="314">
        <f>SUM(J59:J65)</f>
        <v>120</v>
      </c>
      <c r="K58" s="314">
        <f t="shared" si="35"/>
        <v>0</v>
      </c>
      <c r="L58" s="314">
        <f>SUM(L59:L65)</f>
        <v>15</v>
      </c>
      <c r="M58" s="314">
        <f t="shared" si="35"/>
        <v>0</v>
      </c>
      <c r="N58" s="314">
        <f t="shared" si="35"/>
        <v>0</v>
      </c>
      <c r="O58" s="314">
        <f t="shared" si="35"/>
        <v>40</v>
      </c>
      <c r="P58" s="314">
        <f t="shared" si="35"/>
        <v>415</v>
      </c>
      <c r="Q58" s="314">
        <f t="shared" si="35"/>
        <v>0</v>
      </c>
      <c r="R58" s="314">
        <f t="shared" si="35"/>
        <v>0</v>
      </c>
      <c r="S58" s="314">
        <f t="shared" si="35"/>
        <v>0</v>
      </c>
      <c r="T58" s="314">
        <f t="shared" si="35"/>
        <v>0</v>
      </c>
      <c r="U58" s="314">
        <f t="shared" si="35"/>
        <v>0</v>
      </c>
      <c r="V58" s="314">
        <f t="shared" si="35"/>
        <v>0</v>
      </c>
      <c r="W58" s="314">
        <f t="shared" si="35"/>
        <v>0</v>
      </c>
      <c r="X58" s="314">
        <f t="shared" si="35"/>
        <v>0</v>
      </c>
      <c r="Y58" s="314">
        <f t="shared" si="35"/>
        <v>0</v>
      </c>
      <c r="Z58" s="314">
        <f t="shared" si="35"/>
        <v>0</v>
      </c>
      <c r="AA58" s="314">
        <f t="shared" si="35"/>
        <v>0</v>
      </c>
      <c r="AB58" s="314">
        <f t="shared" si="35"/>
        <v>0</v>
      </c>
      <c r="AC58" s="314">
        <f t="shared" si="35"/>
        <v>0</v>
      </c>
      <c r="AD58" s="314">
        <f t="shared" si="35"/>
        <v>0</v>
      </c>
      <c r="AE58" s="314">
        <f t="shared" si="35"/>
        <v>0</v>
      </c>
      <c r="AF58" s="314">
        <f t="shared" si="35"/>
        <v>0</v>
      </c>
      <c r="AG58" s="314">
        <f t="shared" si="35"/>
        <v>15</v>
      </c>
      <c r="AH58" s="314">
        <f t="shared" si="35"/>
        <v>15</v>
      </c>
      <c r="AI58" s="314">
        <f t="shared" si="35"/>
        <v>5</v>
      </c>
      <c r="AJ58" s="314">
        <f t="shared" si="35"/>
        <v>90</v>
      </c>
      <c r="AK58" s="314">
        <f t="shared" si="35"/>
        <v>30</v>
      </c>
      <c r="AL58" s="314">
        <f t="shared" si="35"/>
        <v>60</v>
      </c>
      <c r="AM58" s="314">
        <f t="shared" si="35"/>
        <v>15</v>
      </c>
      <c r="AN58" s="314">
        <f t="shared" si="35"/>
        <v>120</v>
      </c>
      <c r="AO58" s="314">
        <f t="shared" si="35"/>
        <v>15</v>
      </c>
      <c r="AP58" s="314">
        <f t="shared" si="35"/>
        <v>60</v>
      </c>
      <c r="AQ58" s="314">
        <f t="shared" si="35"/>
        <v>20</v>
      </c>
      <c r="AR58" s="314">
        <f t="shared" si="35"/>
        <v>205</v>
      </c>
      <c r="AS58" s="314">
        <f t="shared" si="35"/>
        <v>0</v>
      </c>
      <c r="AT58" s="314">
        <f t="shared" si="35"/>
        <v>0</v>
      </c>
      <c r="AU58" s="314">
        <f t="shared" si="35"/>
        <v>0</v>
      </c>
      <c r="AV58" s="314">
        <f t="shared" si="35"/>
        <v>0</v>
      </c>
      <c r="AW58" s="314">
        <f t="shared" si="35"/>
        <v>5</v>
      </c>
      <c r="AX58" s="314">
        <f t="shared" si="35"/>
        <v>9</v>
      </c>
      <c r="AY58" s="314">
        <f t="shared" si="35"/>
        <v>12</v>
      </c>
      <c r="AZ58" s="314">
        <f t="shared" si="35"/>
        <v>9.4</v>
      </c>
      <c r="BA58" s="314">
        <f t="shared" si="35"/>
        <v>26</v>
      </c>
      <c r="BB58" s="314">
        <f t="shared" si="35"/>
        <v>0</v>
      </c>
      <c r="BC58" s="314">
        <f t="shared" si="35"/>
        <v>26</v>
      </c>
    </row>
    <row r="59" spans="1:56" s="117" customFormat="1" x14ac:dyDescent="0.4">
      <c r="A59" s="255" t="s">
        <v>10</v>
      </c>
      <c r="B59" s="161" t="s">
        <v>69</v>
      </c>
      <c r="C59" s="170" t="s">
        <v>254</v>
      </c>
      <c r="D59" s="307">
        <f>SUM(AS59:AX59)</f>
        <v>5</v>
      </c>
      <c r="E59" s="298">
        <f t="shared" ref="E59:E65" si="36">SUM(F59,P59)</f>
        <v>125</v>
      </c>
      <c r="F59" s="257">
        <f t="shared" ref="F59:F65" si="37">SUM(G59:H59,O59)</f>
        <v>35</v>
      </c>
      <c r="G59" s="197">
        <f t="shared" ref="G59:H65" si="38">SUM(Q59,U59,Y59,AC59,AG59,AK59,AO59)</f>
        <v>15</v>
      </c>
      <c r="H59" s="197">
        <f t="shared" si="38"/>
        <v>15</v>
      </c>
      <c r="I59" s="196"/>
      <c r="J59" s="196">
        <v>15</v>
      </c>
      <c r="K59" s="196"/>
      <c r="L59" s="196"/>
      <c r="M59" s="196"/>
      <c r="N59" s="196"/>
      <c r="O59" s="197">
        <f t="shared" ref="O59:P65" si="39">SUM(S59,W59,AA59,AE59,AI59,AM59,AQ59)</f>
        <v>5</v>
      </c>
      <c r="P59" s="198">
        <f t="shared" si="39"/>
        <v>90</v>
      </c>
      <c r="Q59" s="199"/>
      <c r="R59" s="200"/>
      <c r="S59" s="200"/>
      <c r="T59" s="201"/>
      <c r="U59" s="202"/>
      <c r="V59" s="200"/>
      <c r="W59" s="200"/>
      <c r="X59" s="201"/>
      <c r="Y59" s="199"/>
      <c r="Z59" s="200"/>
      <c r="AA59" s="200"/>
      <c r="AB59" s="201"/>
      <c r="AC59" s="199"/>
      <c r="AD59" s="200"/>
      <c r="AE59" s="200"/>
      <c r="AF59" s="201"/>
      <c r="AG59" s="203">
        <v>15</v>
      </c>
      <c r="AH59" s="204">
        <v>15</v>
      </c>
      <c r="AI59" s="200">
        <v>5</v>
      </c>
      <c r="AJ59" s="205">
        <v>90</v>
      </c>
      <c r="AK59" s="199"/>
      <c r="AL59" s="200"/>
      <c r="AM59" s="200"/>
      <c r="AN59" s="201"/>
      <c r="AO59" s="199"/>
      <c r="AP59" s="200"/>
      <c r="AQ59" s="200"/>
      <c r="AR59" s="205"/>
      <c r="AS59" s="199"/>
      <c r="AT59" s="200"/>
      <c r="AU59" s="200"/>
      <c r="AV59" s="200"/>
      <c r="AW59" s="200">
        <v>5</v>
      </c>
      <c r="AX59" s="200"/>
      <c r="AY59" s="201"/>
      <c r="AZ59" s="178">
        <f t="shared" ref="AZ59:AZ65" si="40">SUM(F59)/25</f>
        <v>1.4</v>
      </c>
      <c r="BA59" s="200">
        <v>5</v>
      </c>
      <c r="BB59" s="200"/>
      <c r="BC59" s="201">
        <v>5</v>
      </c>
    </row>
    <row r="60" spans="1:56" s="117" customFormat="1" x14ac:dyDescent="0.4">
      <c r="A60" s="260" t="s">
        <v>9</v>
      </c>
      <c r="B60" s="156" t="s">
        <v>209</v>
      </c>
      <c r="C60" s="166" t="s">
        <v>260</v>
      </c>
      <c r="D60" s="166">
        <f t="shared" ref="D60:D65" si="41">SUM(AS60:AY60)</f>
        <v>4</v>
      </c>
      <c r="E60" s="289">
        <f t="shared" si="36"/>
        <v>100</v>
      </c>
      <c r="F60" s="232">
        <f t="shared" si="37"/>
        <v>35</v>
      </c>
      <c r="G60" s="177">
        <f t="shared" si="38"/>
        <v>15</v>
      </c>
      <c r="H60" s="177">
        <f t="shared" si="38"/>
        <v>15</v>
      </c>
      <c r="I60" s="176"/>
      <c r="J60" s="176">
        <v>15</v>
      </c>
      <c r="K60" s="176"/>
      <c r="L60" s="176"/>
      <c r="M60" s="176"/>
      <c r="N60" s="176"/>
      <c r="O60" s="177">
        <f t="shared" si="39"/>
        <v>5</v>
      </c>
      <c r="P60" s="151">
        <f t="shared" si="39"/>
        <v>65</v>
      </c>
      <c r="Q60" s="178"/>
      <c r="R60" s="179"/>
      <c r="S60" s="179"/>
      <c r="T60" s="180"/>
      <c r="U60" s="181"/>
      <c r="V60" s="179"/>
      <c r="W60" s="179"/>
      <c r="X60" s="180"/>
      <c r="Y60" s="178"/>
      <c r="Z60" s="179"/>
      <c r="AA60" s="179"/>
      <c r="AB60" s="180"/>
      <c r="AC60" s="178"/>
      <c r="AD60" s="179"/>
      <c r="AE60" s="179"/>
      <c r="AF60" s="180"/>
      <c r="AG60" s="178"/>
      <c r="AH60" s="179"/>
      <c r="AI60" s="179"/>
      <c r="AJ60" s="182"/>
      <c r="AK60" s="183">
        <v>15</v>
      </c>
      <c r="AL60" s="184">
        <v>15</v>
      </c>
      <c r="AM60" s="179">
        <v>5</v>
      </c>
      <c r="AN60" s="180">
        <v>65</v>
      </c>
      <c r="AO60" s="183"/>
      <c r="AP60" s="184"/>
      <c r="AQ60" s="179"/>
      <c r="AR60" s="182"/>
      <c r="AS60" s="178"/>
      <c r="AT60" s="179"/>
      <c r="AU60" s="179"/>
      <c r="AV60" s="179"/>
      <c r="AW60" s="179"/>
      <c r="AX60" s="179">
        <v>4</v>
      </c>
      <c r="AY60" s="180"/>
      <c r="AZ60" s="178">
        <f t="shared" si="40"/>
        <v>1.4</v>
      </c>
      <c r="BA60" s="179">
        <v>4</v>
      </c>
      <c r="BB60" s="179"/>
      <c r="BC60" s="180">
        <v>4</v>
      </c>
    </row>
    <row r="61" spans="1:56" s="117" customFormat="1" x14ac:dyDescent="0.4">
      <c r="A61" s="260" t="s">
        <v>8</v>
      </c>
      <c r="B61" s="156" t="s">
        <v>70</v>
      </c>
      <c r="C61" s="166" t="s">
        <v>260</v>
      </c>
      <c r="D61" s="166">
        <f t="shared" si="41"/>
        <v>3</v>
      </c>
      <c r="E61" s="289">
        <f t="shared" si="36"/>
        <v>75</v>
      </c>
      <c r="F61" s="232">
        <f t="shared" si="37"/>
        <v>35</v>
      </c>
      <c r="G61" s="177">
        <f t="shared" si="38"/>
        <v>15</v>
      </c>
      <c r="H61" s="177">
        <f t="shared" si="38"/>
        <v>15</v>
      </c>
      <c r="I61" s="176"/>
      <c r="J61" s="176">
        <v>15</v>
      </c>
      <c r="K61" s="176"/>
      <c r="L61" s="176"/>
      <c r="M61" s="176"/>
      <c r="N61" s="176"/>
      <c r="O61" s="177">
        <f t="shared" si="39"/>
        <v>5</v>
      </c>
      <c r="P61" s="151">
        <f t="shared" si="39"/>
        <v>40</v>
      </c>
      <c r="Q61" s="178"/>
      <c r="R61" s="179"/>
      <c r="S61" s="179"/>
      <c r="T61" s="180"/>
      <c r="U61" s="181"/>
      <c r="V61" s="179"/>
      <c r="W61" s="179"/>
      <c r="X61" s="180"/>
      <c r="Y61" s="178"/>
      <c r="Z61" s="179"/>
      <c r="AA61" s="179"/>
      <c r="AB61" s="180"/>
      <c r="AC61" s="178"/>
      <c r="AD61" s="179"/>
      <c r="AE61" s="179"/>
      <c r="AF61" s="180"/>
      <c r="AG61" s="178"/>
      <c r="AH61" s="179"/>
      <c r="AI61" s="179"/>
      <c r="AJ61" s="182"/>
      <c r="AK61" s="183">
        <v>15</v>
      </c>
      <c r="AL61" s="184">
        <v>15</v>
      </c>
      <c r="AM61" s="179">
        <v>5</v>
      </c>
      <c r="AN61" s="180">
        <v>40</v>
      </c>
      <c r="AO61" s="178"/>
      <c r="AP61" s="179"/>
      <c r="AQ61" s="179"/>
      <c r="AR61" s="182"/>
      <c r="AS61" s="178"/>
      <c r="AT61" s="179"/>
      <c r="AU61" s="179"/>
      <c r="AV61" s="179"/>
      <c r="AW61" s="179"/>
      <c r="AX61" s="179">
        <v>3</v>
      </c>
      <c r="AY61" s="180"/>
      <c r="AZ61" s="178">
        <f t="shared" si="40"/>
        <v>1.4</v>
      </c>
      <c r="BA61" s="179">
        <v>3</v>
      </c>
      <c r="BB61" s="179"/>
      <c r="BC61" s="180">
        <v>3</v>
      </c>
    </row>
    <row r="62" spans="1:56" s="117" customFormat="1" x14ac:dyDescent="0.4">
      <c r="A62" s="260" t="s">
        <v>7</v>
      </c>
      <c r="B62" s="315" t="s">
        <v>265</v>
      </c>
      <c r="C62" s="167" t="s">
        <v>249</v>
      </c>
      <c r="D62" s="166">
        <f t="shared" si="41"/>
        <v>3</v>
      </c>
      <c r="E62" s="289">
        <f t="shared" si="36"/>
        <v>75</v>
      </c>
      <c r="F62" s="232">
        <f t="shared" si="37"/>
        <v>25</v>
      </c>
      <c r="G62" s="177">
        <f t="shared" si="38"/>
        <v>0</v>
      </c>
      <c r="H62" s="177">
        <f t="shared" si="38"/>
        <v>15</v>
      </c>
      <c r="I62" s="176"/>
      <c r="J62" s="176"/>
      <c r="K62" s="176"/>
      <c r="L62" s="176">
        <v>15</v>
      </c>
      <c r="M62" s="176"/>
      <c r="N62" s="176"/>
      <c r="O62" s="177">
        <f t="shared" si="39"/>
        <v>10</v>
      </c>
      <c r="P62" s="151">
        <f t="shared" si="39"/>
        <v>50</v>
      </c>
      <c r="Q62" s="178"/>
      <c r="R62" s="179"/>
      <c r="S62" s="179"/>
      <c r="T62" s="180"/>
      <c r="U62" s="181"/>
      <c r="V62" s="179"/>
      <c r="W62" s="179"/>
      <c r="X62" s="180"/>
      <c r="Y62" s="178"/>
      <c r="Z62" s="179"/>
      <c r="AA62" s="179"/>
      <c r="AB62" s="180"/>
      <c r="AC62" s="178"/>
      <c r="AD62" s="179"/>
      <c r="AE62" s="179"/>
      <c r="AF62" s="180"/>
      <c r="AG62" s="178"/>
      <c r="AH62" s="179"/>
      <c r="AI62" s="179"/>
      <c r="AJ62" s="182"/>
      <c r="AK62" s="178"/>
      <c r="AL62" s="179"/>
      <c r="AM62" s="179"/>
      <c r="AN62" s="180"/>
      <c r="AO62" s="183">
        <v>0</v>
      </c>
      <c r="AP62" s="184">
        <v>15</v>
      </c>
      <c r="AQ62" s="179">
        <v>10</v>
      </c>
      <c r="AR62" s="182">
        <v>50</v>
      </c>
      <c r="AS62" s="178"/>
      <c r="AT62" s="179"/>
      <c r="AU62" s="179"/>
      <c r="AV62" s="179"/>
      <c r="AW62" s="179"/>
      <c r="AX62" s="179"/>
      <c r="AY62" s="180">
        <v>3</v>
      </c>
      <c r="AZ62" s="178">
        <f t="shared" si="40"/>
        <v>1</v>
      </c>
      <c r="BA62" s="179">
        <v>3</v>
      </c>
      <c r="BB62" s="179"/>
      <c r="BC62" s="180">
        <v>3</v>
      </c>
    </row>
    <row r="63" spans="1:56" s="117" customFormat="1" x14ac:dyDescent="0.4">
      <c r="A63" s="260" t="s">
        <v>6</v>
      </c>
      <c r="B63" s="316" t="s">
        <v>72</v>
      </c>
      <c r="C63" s="167" t="s">
        <v>247</v>
      </c>
      <c r="D63" s="166">
        <f t="shared" si="41"/>
        <v>4</v>
      </c>
      <c r="E63" s="289">
        <f t="shared" si="36"/>
        <v>100</v>
      </c>
      <c r="F63" s="232">
        <f t="shared" si="37"/>
        <v>35</v>
      </c>
      <c r="G63" s="177">
        <f t="shared" si="38"/>
        <v>0</v>
      </c>
      <c r="H63" s="177">
        <f t="shared" si="38"/>
        <v>30</v>
      </c>
      <c r="I63" s="176"/>
      <c r="J63" s="176">
        <v>30</v>
      </c>
      <c r="K63" s="176"/>
      <c r="L63" s="176"/>
      <c r="M63" s="176"/>
      <c r="N63" s="176"/>
      <c r="O63" s="177">
        <f t="shared" si="39"/>
        <v>5</v>
      </c>
      <c r="P63" s="151">
        <f t="shared" si="39"/>
        <v>65</v>
      </c>
      <c r="Q63" s="178"/>
      <c r="R63" s="179"/>
      <c r="S63" s="179"/>
      <c r="T63" s="180"/>
      <c r="U63" s="181"/>
      <c r="V63" s="179"/>
      <c r="W63" s="179"/>
      <c r="X63" s="180"/>
      <c r="Y63" s="178"/>
      <c r="Z63" s="179"/>
      <c r="AA63" s="179"/>
      <c r="AB63" s="180"/>
      <c r="AC63" s="178"/>
      <c r="AD63" s="179"/>
      <c r="AE63" s="179"/>
      <c r="AF63" s="180"/>
      <c r="AG63" s="178"/>
      <c r="AH63" s="179"/>
      <c r="AI63" s="179"/>
      <c r="AJ63" s="182"/>
      <c r="AK63" s="178"/>
      <c r="AL63" s="179"/>
      <c r="AM63" s="179"/>
      <c r="AN63" s="180"/>
      <c r="AO63" s="183">
        <v>0</v>
      </c>
      <c r="AP63" s="184">
        <v>30</v>
      </c>
      <c r="AQ63" s="179">
        <v>5</v>
      </c>
      <c r="AR63" s="182">
        <v>65</v>
      </c>
      <c r="AS63" s="178"/>
      <c r="AT63" s="179"/>
      <c r="AU63" s="179"/>
      <c r="AV63" s="179"/>
      <c r="AW63" s="179"/>
      <c r="AX63" s="179"/>
      <c r="AY63" s="180">
        <v>4</v>
      </c>
      <c r="AZ63" s="178">
        <f t="shared" si="40"/>
        <v>1.4</v>
      </c>
      <c r="BA63" s="179">
        <v>4</v>
      </c>
      <c r="BB63" s="179"/>
      <c r="BC63" s="180">
        <v>4</v>
      </c>
    </row>
    <row r="64" spans="1:56" s="117" customFormat="1" x14ac:dyDescent="0.4">
      <c r="A64" s="260" t="s">
        <v>5</v>
      </c>
      <c r="B64" s="156" t="s">
        <v>208</v>
      </c>
      <c r="C64" s="166" t="s">
        <v>260</v>
      </c>
      <c r="D64" s="166">
        <f t="shared" si="41"/>
        <v>2</v>
      </c>
      <c r="E64" s="289">
        <f t="shared" si="36"/>
        <v>50</v>
      </c>
      <c r="F64" s="232">
        <f t="shared" si="37"/>
        <v>35</v>
      </c>
      <c r="G64" s="177">
        <f t="shared" si="38"/>
        <v>0</v>
      </c>
      <c r="H64" s="177">
        <f t="shared" si="38"/>
        <v>30</v>
      </c>
      <c r="I64" s="176"/>
      <c r="J64" s="176">
        <v>30</v>
      </c>
      <c r="K64" s="176"/>
      <c r="L64" s="176"/>
      <c r="M64" s="176"/>
      <c r="N64" s="176"/>
      <c r="O64" s="177">
        <f t="shared" si="39"/>
        <v>5</v>
      </c>
      <c r="P64" s="151">
        <f t="shared" si="39"/>
        <v>15</v>
      </c>
      <c r="Q64" s="178"/>
      <c r="R64" s="179"/>
      <c r="S64" s="179"/>
      <c r="T64" s="180"/>
      <c r="U64" s="181"/>
      <c r="V64" s="179"/>
      <c r="W64" s="179"/>
      <c r="X64" s="180"/>
      <c r="Y64" s="178"/>
      <c r="Z64" s="179"/>
      <c r="AA64" s="179"/>
      <c r="AB64" s="180"/>
      <c r="AC64" s="178"/>
      <c r="AD64" s="179"/>
      <c r="AE64" s="179"/>
      <c r="AF64" s="180"/>
      <c r="AG64" s="178"/>
      <c r="AH64" s="179"/>
      <c r="AI64" s="179"/>
      <c r="AJ64" s="182"/>
      <c r="AK64" s="183">
        <v>0</v>
      </c>
      <c r="AL64" s="184">
        <v>30</v>
      </c>
      <c r="AM64" s="179">
        <v>5</v>
      </c>
      <c r="AN64" s="180">
        <v>15</v>
      </c>
      <c r="AO64" s="178"/>
      <c r="AP64" s="179"/>
      <c r="AQ64" s="179"/>
      <c r="AR64" s="182"/>
      <c r="AS64" s="178"/>
      <c r="AT64" s="179"/>
      <c r="AU64" s="179"/>
      <c r="AV64" s="179"/>
      <c r="AW64" s="179"/>
      <c r="AX64" s="179">
        <v>2</v>
      </c>
      <c r="AY64" s="180"/>
      <c r="AZ64" s="178">
        <f t="shared" si="40"/>
        <v>1.4</v>
      </c>
      <c r="BA64" s="179">
        <v>2</v>
      </c>
      <c r="BB64" s="179"/>
      <c r="BC64" s="180">
        <v>2</v>
      </c>
    </row>
    <row r="65" spans="1:55" s="117" customFormat="1" ht="34.5" thickBot="1" x14ac:dyDescent="0.45">
      <c r="A65" s="290" t="s">
        <v>20</v>
      </c>
      <c r="B65" s="317" t="s">
        <v>268</v>
      </c>
      <c r="C65" s="168" t="s">
        <v>79</v>
      </c>
      <c r="D65" s="166">
        <f t="shared" si="41"/>
        <v>5</v>
      </c>
      <c r="E65" s="301">
        <f t="shared" si="36"/>
        <v>125</v>
      </c>
      <c r="F65" s="246">
        <f t="shared" si="37"/>
        <v>35</v>
      </c>
      <c r="G65" s="186">
        <f t="shared" si="38"/>
        <v>15</v>
      </c>
      <c r="H65" s="186">
        <f t="shared" si="38"/>
        <v>15</v>
      </c>
      <c r="I65" s="185"/>
      <c r="J65" s="185">
        <v>15</v>
      </c>
      <c r="K65" s="185"/>
      <c r="L65" s="185"/>
      <c r="M65" s="185"/>
      <c r="N65" s="185"/>
      <c r="O65" s="186">
        <f t="shared" si="39"/>
        <v>5</v>
      </c>
      <c r="P65" s="187">
        <f t="shared" si="39"/>
        <v>90</v>
      </c>
      <c r="Q65" s="188"/>
      <c r="R65" s="189"/>
      <c r="S65" s="189"/>
      <c r="T65" s="190"/>
      <c r="U65" s="191"/>
      <c r="V65" s="189"/>
      <c r="W65" s="189"/>
      <c r="X65" s="190"/>
      <c r="Y65" s="188"/>
      <c r="Z65" s="189"/>
      <c r="AA65" s="189"/>
      <c r="AB65" s="190"/>
      <c r="AC65" s="188"/>
      <c r="AD65" s="189"/>
      <c r="AE65" s="189"/>
      <c r="AF65" s="190"/>
      <c r="AG65" s="188"/>
      <c r="AH65" s="189"/>
      <c r="AI65" s="189"/>
      <c r="AJ65" s="192"/>
      <c r="AK65" s="188"/>
      <c r="AL65" s="189"/>
      <c r="AM65" s="189"/>
      <c r="AN65" s="190"/>
      <c r="AO65" s="193">
        <v>15</v>
      </c>
      <c r="AP65" s="194">
        <v>15</v>
      </c>
      <c r="AQ65" s="189">
        <v>5</v>
      </c>
      <c r="AR65" s="192">
        <v>90</v>
      </c>
      <c r="AS65" s="188"/>
      <c r="AT65" s="189"/>
      <c r="AU65" s="189"/>
      <c r="AV65" s="189"/>
      <c r="AW65" s="189"/>
      <c r="AX65" s="189"/>
      <c r="AY65" s="190">
        <v>5</v>
      </c>
      <c r="AZ65" s="178">
        <f t="shared" si="40"/>
        <v>1.4</v>
      </c>
      <c r="BA65" s="189">
        <v>5</v>
      </c>
      <c r="BB65" s="189"/>
      <c r="BC65" s="190">
        <v>5</v>
      </c>
    </row>
    <row r="66" spans="1:55" s="119" customFormat="1" ht="76.5" customHeight="1" thickBot="1" x14ac:dyDescent="0.45">
      <c r="A66" s="292" t="s">
        <v>228</v>
      </c>
      <c r="B66" s="162" t="s">
        <v>294</v>
      </c>
      <c r="C66" s="169"/>
      <c r="D66" s="169">
        <f>SUM(D67:D73)</f>
        <v>26</v>
      </c>
      <c r="E66" s="195">
        <f>SUM(E67:E73)</f>
        <v>650</v>
      </c>
      <c r="F66" s="195">
        <f t="shared" ref="F66:BC66" si="42">SUM(F67:F73)</f>
        <v>230</v>
      </c>
      <c r="G66" s="195">
        <f t="shared" si="42"/>
        <v>60</v>
      </c>
      <c r="H66" s="195">
        <f>SUM(H67:H73)</f>
        <v>135</v>
      </c>
      <c r="I66" s="195">
        <f t="shared" si="42"/>
        <v>0</v>
      </c>
      <c r="J66" s="195">
        <f>SUM(J67:J73)</f>
        <v>90</v>
      </c>
      <c r="K66" s="195">
        <f t="shared" si="42"/>
        <v>0</v>
      </c>
      <c r="L66" s="195">
        <f>SUM(L67:L73)</f>
        <v>45</v>
      </c>
      <c r="M66" s="195">
        <f t="shared" si="42"/>
        <v>0</v>
      </c>
      <c r="N66" s="195">
        <f t="shared" si="42"/>
        <v>0</v>
      </c>
      <c r="O66" s="195">
        <f t="shared" si="42"/>
        <v>35</v>
      </c>
      <c r="P66" s="195">
        <f t="shared" si="42"/>
        <v>420</v>
      </c>
      <c r="Q66" s="195">
        <f t="shared" si="42"/>
        <v>0</v>
      </c>
      <c r="R66" s="195">
        <f t="shared" si="42"/>
        <v>0</v>
      </c>
      <c r="S66" s="195">
        <f t="shared" si="42"/>
        <v>0</v>
      </c>
      <c r="T66" s="195">
        <f t="shared" si="42"/>
        <v>0</v>
      </c>
      <c r="U66" s="195">
        <f t="shared" si="42"/>
        <v>0</v>
      </c>
      <c r="V66" s="195">
        <f t="shared" si="42"/>
        <v>0</v>
      </c>
      <c r="W66" s="195">
        <f t="shared" si="42"/>
        <v>0</v>
      </c>
      <c r="X66" s="195">
        <f t="shared" si="42"/>
        <v>0</v>
      </c>
      <c r="Y66" s="195">
        <f t="shared" si="42"/>
        <v>0</v>
      </c>
      <c r="Z66" s="195">
        <f t="shared" si="42"/>
        <v>0</v>
      </c>
      <c r="AA66" s="195">
        <f t="shared" si="42"/>
        <v>0</v>
      </c>
      <c r="AB66" s="195">
        <f t="shared" si="42"/>
        <v>0</v>
      </c>
      <c r="AC66" s="195">
        <f t="shared" si="42"/>
        <v>0</v>
      </c>
      <c r="AD66" s="195">
        <f t="shared" si="42"/>
        <v>0</v>
      </c>
      <c r="AE66" s="195">
        <f t="shared" si="42"/>
        <v>0</v>
      </c>
      <c r="AF66" s="195">
        <f t="shared" si="42"/>
        <v>0</v>
      </c>
      <c r="AG66" s="195">
        <f t="shared" si="42"/>
        <v>15</v>
      </c>
      <c r="AH66" s="195">
        <f t="shared" si="42"/>
        <v>30</v>
      </c>
      <c r="AI66" s="195">
        <f t="shared" si="42"/>
        <v>0</v>
      </c>
      <c r="AJ66" s="195">
        <f t="shared" si="42"/>
        <v>80</v>
      </c>
      <c r="AK66" s="195">
        <f t="shared" si="42"/>
        <v>30</v>
      </c>
      <c r="AL66" s="195">
        <f t="shared" si="42"/>
        <v>60</v>
      </c>
      <c r="AM66" s="195">
        <f t="shared" si="42"/>
        <v>15</v>
      </c>
      <c r="AN66" s="195">
        <f t="shared" si="42"/>
        <v>125</v>
      </c>
      <c r="AO66" s="195">
        <f t="shared" si="42"/>
        <v>15</v>
      </c>
      <c r="AP66" s="195">
        <f t="shared" si="42"/>
        <v>45</v>
      </c>
      <c r="AQ66" s="195">
        <f t="shared" si="42"/>
        <v>20</v>
      </c>
      <c r="AR66" s="195">
        <f t="shared" si="42"/>
        <v>215</v>
      </c>
      <c r="AS66" s="195">
        <f t="shared" si="42"/>
        <v>0</v>
      </c>
      <c r="AT66" s="195">
        <f t="shared" si="42"/>
        <v>0</v>
      </c>
      <c r="AU66" s="195">
        <f t="shared" si="42"/>
        <v>0</v>
      </c>
      <c r="AV66" s="195">
        <f t="shared" si="42"/>
        <v>0</v>
      </c>
      <c r="AW66" s="195">
        <f t="shared" si="42"/>
        <v>5</v>
      </c>
      <c r="AX66" s="195">
        <f t="shared" si="42"/>
        <v>9</v>
      </c>
      <c r="AY66" s="195">
        <f t="shared" si="42"/>
        <v>12</v>
      </c>
      <c r="AZ66" s="195">
        <f t="shared" si="42"/>
        <v>9.1999999999999993</v>
      </c>
      <c r="BA66" s="195">
        <f t="shared" si="42"/>
        <v>26</v>
      </c>
      <c r="BB66" s="195">
        <f t="shared" si="42"/>
        <v>0</v>
      </c>
      <c r="BC66" s="195">
        <f t="shared" si="42"/>
        <v>26</v>
      </c>
    </row>
    <row r="67" spans="1:55" s="117" customFormat="1" x14ac:dyDescent="0.4">
      <c r="A67" s="255" t="s">
        <v>10</v>
      </c>
      <c r="B67" s="318" t="s">
        <v>270</v>
      </c>
      <c r="C67" s="170" t="s">
        <v>254</v>
      </c>
      <c r="D67" s="170">
        <f>SUM(AS67:AY67)</f>
        <v>2</v>
      </c>
      <c r="E67" s="298">
        <f t="shared" ref="E67:E73" si="43">SUM(F67,P67)</f>
        <v>50</v>
      </c>
      <c r="F67" s="257">
        <f t="shared" ref="F67:F73" si="44">SUM(G67:H67,O67)</f>
        <v>30</v>
      </c>
      <c r="G67" s="197">
        <f t="shared" ref="G67:H73" si="45">SUM(Q67,U67,Y67,AC67,AG67,AK67,AO67)</f>
        <v>15</v>
      </c>
      <c r="H67" s="197">
        <f t="shared" si="45"/>
        <v>15</v>
      </c>
      <c r="I67" s="196"/>
      <c r="J67" s="196">
        <v>15</v>
      </c>
      <c r="K67" s="196"/>
      <c r="L67" s="196"/>
      <c r="M67" s="196"/>
      <c r="N67" s="196"/>
      <c r="O67" s="197">
        <f t="shared" ref="O67:P73" si="46">SUM(S67,W67,AA67,AE67,AI67,AM67,AQ67)</f>
        <v>0</v>
      </c>
      <c r="P67" s="198">
        <f t="shared" si="46"/>
        <v>20</v>
      </c>
      <c r="Q67" s="199"/>
      <c r="R67" s="200"/>
      <c r="S67" s="200"/>
      <c r="T67" s="201"/>
      <c r="U67" s="202"/>
      <c r="V67" s="200"/>
      <c r="W67" s="200"/>
      <c r="X67" s="201"/>
      <c r="Y67" s="199"/>
      <c r="Z67" s="200"/>
      <c r="AA67" s="200"/>
      <c r="AB67" s="201"/>
      <c r="AC67" s="199"/>
      <c r="AD67" s="200"/>
      <c r="AE67" s="200"/>
      <c r="AF67" s="201"/>
      <c r="AG67" s="203">
        <v>15</v>
      </c>
      <c r="AH67" s="204">
        <v>15</v>
      </c>
      <c r="AI67" s="200">
        <v>0</v>
      </c>
      <c r="AJ67" s="205">
        <v>20</v>
      </c>
      <c r="AK67" s="199"/>
      <c r="AL67" s="200"/>
      <c r="AM67" s="200"/>
      <c r="AN67" s="201"/>
      <c r="AO67" s="199"/>
      <c r="AP67" s="200"/>
      <c r="AQ67" s="200"/>
      <c r="AR67" s="205"/>
      <c r="AS67" s="199"/>
      <c r="AT67" s="200"/>
      <c r="AU67" s="200"/>
      <c r="AV67" s="200"/>
      <c r="AW67" s="200">
        <v>2</v>
      </c>
      <c r="AX67" s="200"/>
      <c r="AY67" s="201"/>
      <c r="AZ67" s="178">
        <f t="shared" ref="AZ67:AZ73" si="47">SUM(F67)/25</f>
        <v>1.2</v>
      </c>
      <c r="BA67" s="200">
        <v>2</v>
      </c>
      <c r="BB67" s="200"/>
      <c r="BC67" s="201">
        <v>2</v>
      </c>
    </row>
    <row r="68" spans="1:55" s="117" customFormat="1" x14ac:dyDescent="0.4">
      <c r="A68" s="260" t="s">
        <v>9</v>
      </c>
      <c r="B68" s="157" t="s">
        <v>242</v>
      </c>
      <c r="C68" s="166" t="s">
        <v>254</v>
      </c>
      <c r="D68" s="170">
        <f t="shared" ref="D68:D73" si="48">SUM(AS68:AY68)</f>
        <v>3</v>
      </c>
      <c r="E68" s="289">
        <f t="shared" si="43"/>
        <v>75</v>
      </c>
      <c r="F68" s="232">
        <f t="shared" si="44"/>
        <v>15</v>
      </c>
      <c r="G68" s="177">
        <f t="shared" si="45"/>
        <v>0</v>
      </c>
      <c r="H68" s="177">
        <f t="shared" si="45"/>
        <v>15</v>
      </c>
      <c r="I68" s="176"/>
      <c r="J68" s="176">
        <v>15</v>
      </c>
      <c r="K68" s="176"/>
      <c r="L68" s="176"/>
      <c r="M68" s="176"/>
      <c r="N68" s="176"/>
      <c r="O68" s="177">
        <f t="shared" si="46"/>
        <v>0</v>
      </c>
      <c r="P68" s="151">
        <f t="shared" si="46"/>
        <v>60</v>
      </c>
      <c r="Q68" s="178"/>
      <c r="R68" s="179"/>
      <c r="S68" s="179"/>
      <c r="T68" s="180"/>
      <c r="U68" s="181"/>
      <c r="V68" s="179"/>
      <c r="W68" s="179"/>
      <c r="X68" s="180"/>
      <c r="Y68" s="178"/>
      <c r="Z68" s="179"/>
      <c r="AA68" s="179"/>
      <c r="AB68" s="180"/>
      <c r="AC68" s="178"/>
      <c r="AD68" s="179"/>
      <c r="AE68" s="179"/>
      <c r="AF68" s="180"/>
      <c r="AG68" s="183"/>
      <c r="AH68" s="184">
        <v>15</v>
      </c>
      <c r="AI68" s="179"/>
      <c r="AJ68" s="182">
        <v>60</v>
      </c>
      <c r="AK68" s="178"/>
      <c r="AL68" s="179"/>
      <c r="AM68" s="179"/>
      <c r="AN68" s="180"/>
      <c r="AO68" s="178"/>
      <c r="AP68" s="179"/>
      <c r="AQ68" s="179"/>
      <c r="AR68" s="182"/>
      <c r="AS68" s="178"/>
      <c r="AT68" s="179"/>
      <c r="AU68" s="179"/>
      <c r="AV68" s="179"/>
      <c r="AW68" s="179">
        <v>3</v>
      </c>
      <c r="AX68" s="179"/>
      <c r="AY68" s="180"/>
      <c r="AZ68" s="178">
        <f t="shared" si="47"/>
        <v>0.6</v>
      </c>
      <c r="BA68" s="179">
        <v>3</v>
      </c>
      <c r="BB68" s="179"/>
      <c r="BC68" s="180">
        <v>3</v>
      </c>
    </row>
    <row r="69" spans="1:55" s="117" customFormat="1" x14ac:dyDescent="0.4">
      <c r="A69" s="260" t="s">
        <v>8</v>
      </c>
      <c r="B69" s="157" t="s">
        <v>245</v>
      </c>
      <c r="C69" s="166" t="s">
        <v>260</v>
      </c>
      <c r="D69" s="170">
        <f t="shared" si="48"/>
        <v>2</v>
      </c>
      <c r="E69" s="289">
        <f t="shared" si="43"/>
        <v>50</v>
      </c>
      <c r="F69" s="232">
        <f t="shared" si="44"/>
        <v>20</v>
      </c>
      <c r="G69" s="177">
        <f t="shared" si="45"/>
        <v>0</v>
      </c>
      <c r="H69" s="177">
        <f t="shared" si="45"/>
        <v>15</v>
      </c>
      <c r="I69" s="176"/>
      <c r="J69" s="176">
        <v>15</v>
      </c>
      <c r="K69" s="176"/>
      <c r="L69" s="176"/>
      <c r="M69" s="176"/>
      <c r="N69" s="176"/>
      <c r="O69" s="177">
        <f t="shared" si="46"/>
        <v>5</v>
      </c>
      <c r="P69" s="151">
        <f t="shared" si="46"/>
        <v>30</v>
      </c>
      <c r="Q69" s="178"/>
      <c r="R69" s="179"/>
      <c r="S69" s="179"/>
      <c r="T69" s="180"/>
      <c r="U69" s="181"/>
      <c r="V69" s="179"/>
      <c r="W69" s="179"/>
      <c r="X69" s="180"/>
      <c r="Y69" s="178"/>
      <c r="Z69" s="179"/>
      <c r="AA69" s="179"/>
      <c r="AB69" s="180"/>
      <c r="AC69" s="178"/>
      <c r="AD69" s="179"/>
      <c r="AE69" s="179"/>
      <c r="AF69" s="180"/>
      <c r="AG69" s="178"/>
      <c r="AH69" s="179"/>
      <c r="AI69" s="179"/>
      <c r="AJ69" s="182"/>
      <c r="AK69" s="183"/>
      <c r="AL69" s="184">
        <v>15</v>
      </c>
      <c r="AM69" s="179">
        <v>5</v>
      </c>
      <c r="AN69" s="180">
        <v>30</v>
      </c>
      <c r="AO69" s="178"/>
      <c r="AP69" s="179"/>
      <c r="AQ69" s="179"/>
      <c r="AR69" s="182"/>
      <c r="AS69" s="178"/>
      <c r="AT69" s="179"/>
      <c r="AU69" s="179"/>
      <c r="AV69" s="179"/>
      <c r="AW69" s="179"/>
      <c r="AX69" s="179">
        <v>2</v>
      </c>
      <c r="AY69" s="180"/>
      <c r="AZ69" s="178">
        <f t="shared" si="47"/>
        <v>0.8</v>
      </c>
      <c r="BA69" s="179">
        <v>2</v>
      </c>
      <c r="BB69" s="179"/>
      <c r="BC69" s="180">
        <v>2</v>
      </c>
    </row>
    <row r="70" spans="1:55" s="117" customFormat="1" x14ac:dyDescent="0.4">
      <c r="A70" s="260" t="s">
        <v>7</v>
      </c>
      <c r="B70" s="315" t="s">
        <v>269</v>
      </c>
      <c r="C70" s="173" t="s">
        <v>106</v>
      </c>
      <c r="D70" s="170">
        <f t="shared" si="48"/>
        <v>7</v>
      </c>
      <c r="E70" s="289">
        <f t="shared" si="43"/>
        <v>175</v>
      </c>
      <c r="F70" s="232">
        <f t="shared" si="44"/>
        <v>75</v>
      </c>
      <c r="G70" s="177">
        <f t="shared" si="45"/>
        <v>15</v>
      </c>
      <c r="H70" s="177">
        <f t="shared" si="45"/>
        <v>45</v>
      </c>
      <c r="I70" s="176"/>
      <c r="J70" s="176">
        <v>30</v>
      </c>
      <c r="K70" s="176"/>
      <c r="L70" s="176">
        <v>15</v>
      </c>
      <c r="M70" s="176"/>
      <c r="N70" s="176"/>
      <c r="O70" s="177">
        <f t="shared" si="46"/>
        <v>15</v>
      </c>
      <c r="P70" s="151">
        <f t="shared" si="46"/>
        <v>100</v>
      </c>
      <c r="Q70" s="178"/>
      <c r="R70" s="179"/>
      <c r="S70" s="179"/>
      <c r="T70" s="180"/>
      <c r="U70" s="181"/>
      <c r="V70" s="179"/>
      <c r="W70" s="179"/>
      <c r="X70" s="180"/>
      <c r="Y70" s="178"/>
      <c r="Z70" s="179"/>
      <c r="AA70" s="179"/>
      <c r="AB70" s="180"/>
      <c r="AC70" s="178"/>
      <c r="AD70" s="179"/>
      <c r="AE70" s="179"/>
      <c r="AF70" s="180"/>
      <c r="AG70" s="178"/>
      <c r="AH70" s="179"/>
      <c r="AI70" s="179"/>
      <c r="AJ70" s="182"/>
      <c r="AK70" s="183">
        <v>15</v>
      </c>
      <c r="AL70" s="184">
        <v>30</v>
      </c>
      <c r="AM70" s="179">
        <v>5</v>
      </c>
      <c r="AN70" s="180">
        <v>30</v>
      </c>
      <c r="AO70" s="178"/>
      <c r="AP70" s="184">
        <v>15</v>
      </c>
      <c r="AQ70" s="179">
        <v>10</v>
      </c>
      <c r="AR70" s="182">
        <v>70</v>
      </c>
      <c r="AS70" s="178"/>
      <c r="AT70" s="179"/>
      <c r="AU70" s="179"/>
      <c r="AV70" s="179"/>
      <c r="AW70" s="179"/>
      <c r="AX70" s="179">
        <v>3</v>
      </c>
      <c r="AY70" s="180">
        <v>4</v>
      </c>
      <c r="AZ70" s="178">
        <f t="shared" si="47"/>
        <v>3</v>
      </c>
      <c r="BA70" s="179">
        <v>7</v>
      </c>
      <c r="BB70" s="179"/>
      <c r="BC70" s="180">
        <v>7</v>
      </c>
    </row>
    <row r="71" spans="1:55" s="117" customFormat="1" x14ac:dyDescent="0.4">
      <c r="A71" s="260" t="s">
        <v>6</v>
      </c>
      <c r="B71" s="315" t="s">
        <v>271</v>
      </c>
      <c r="C71" s="166" t="s">
        <v>260</v>
      </c>
      <c r="D71" s="170">
        <f t="shared" si="48"/>
        <v>4</v>
      </c>
      <c r="E71" s="289">
        <f t="shared" si="43"/>
        <v>100</v>
      </c>
      <c r="F71" s="232">
        <f t="shared" si="44"/>
        <v>35</v>
      </c>
      <c r="G71" s="177">
        <f t="shared" si="45"/>
        <v>15</v>
      </c>
      <c r="H71" s="177">
        <f t="shared" si="45"/>
        <v>15</v>
      </c>
      <c r="I71" s="176"/>
      <c r="J71" s="176"/>
      <c r="K71" s="176"/>
      <c r="L71" s="176">
        <v>15</v>
      </c>
      <c r="M71" s="176"/>
      <c r="N71" s="176"/>
      <c r="O71" s="177">
        <f t="shared" si="46"/>
        <v>5</v>
      </c>
      <c r="P71" s="151">
        <f t="shared" si="46"/>
        <v>65</v>
      </c>
      <c r="Q71" s="178"/>
      <c r="R71" s="179"/>
      <c r="S71" s="179"/>
      <c r="T71" s="180"/>
      <c r="U71" s="181"/>
      <c r="V71" s="179"/>
      <c r="W71" s="179"/>
      <c r="X71" s="180"/>
      <c r="Y71" s="178"/>
      <c r="Z71" s="179"/>
      <c r="AA71" s="179"/>
      <c r="AB71" s="180"/>
      <c r="AC71" s="178"/>
      <c r="AD71" s="179"/>
      <c r="AE71" s="179"/>
      <c r="AF71" s="180"/>
      <c r="AG71" s="178"/>
      <c r="AH71" s="179"/>
      <c r="AI71" s="179"/>
      <c r="AJ71" s="182"/>
      <c r="AK71" s="183">
        <v>15</v>
      </c>
      <c r="AL71" s="184">
        <v>15</v>
      </c>
      <c r="AM71" s="179">
        <v>5</v>
      </c>
      <c r="AN71" s="180">
        <v>65</v>
      </c>
      <c r="AO71" s="183"/>
      <c r="AP71" s="184"/>
      <c r="AQ71" s="179"/>
      <c r="AR71" s="182"/>
      <c r="AS71" s="178"/>
      <c r="AT71" s="179"/>
      <c r="AU71" s="179"/>
      <c r="AV71" s="179"/>
      <c r="AW71" s="179"/>
      <c r="AX71" s="179">
        <v>4</v>
      </c>
      <c r="AY71" s="180"/>
      <c r="AZ71" s="178">
        <f t="shared" si="47"/>
        <v>1.4</v>
      </c>
      <c r="BA71" s="179">
        <v>4</v>
      </c>
      <c r="BB71" s="179"/>
      <c r="BC71" s="180">
        <v>4</v>
      </c>
    </row>
    <row r="72" spans="1:55" s="117" customFormat="1" x14ac:dyDescent="0.4">
      <c r="A72" s="260" t="s">
        <v>5</v>
      </c>
      <c r="B72" s="319" t="s">
        <v>266</v>
      </c>
      <c r="C72" s="166" t="s">
        <v>249</v>
      </c>
      <c r="D72" s="170">
        <f t="shared" si="48"/>
        <v>3</v>
      </c>
      <c r="E72" s="289">
        <f t="shared" si="43"/>
        <v>75</v>
      </c>
      <c r="F72" s="232">
        <f t="shared" si="44"/>
        <v>15</v>
      </c>
      <c r="G72" s="177">
        <f t="shared" si="45"/>
        <v>0</v>
      </c>
      <c r="H72" s="177">
        <f t="shared" si="45"/>
        <v>15</v>
      </c>
      <c r="I72" s="176"/>
      <c r="J72" s="176"/>
      <c r="K72" s="176"/>
      <c r="L72" s="176">
        <v>15</v>
      </c>
      <c r="M72" s="176"/>
      <c r="N72" s="176"/>
      <c r="O72" s="177">
        <f t="shared" si="46"/>
        <v>0</v>
      </c>
      <c r="P72" s="151">
        <f t="shared" si="46"/>
        <v>60</v>
      </c>
      <c r="Q72" s="178"/>
      <c r="R72" s="179"/>
      <c r="S72" s="179"/>
      <c r="T72" s="180"/>
      <c r="U72" s="181"/>
      <c r="V72" s="179"/>
      <c r="W72" s="179"/>
      <c r="X72" s="180"/>
      <c r="Y72" s="178"/>
      <c r="Z72" s="179"/>
      <c r="AA72" s="179"/>
      <c r="AB72" s="180"/>
      <c r="AC72" s="178"/>
      <c r="AD72" s="179"/>
      <c r="AE72" s="179"/>
      <c r="AF72" s="180"/>
      <c r="AG72" s="178"/>
      <c r="AH72" s="179"/>
      <c r="AI72" s="179"/>
      <c r="AJ72" s="182"/>
      <c r="AK72" s="178"/>
      <c r="AL72" s="179"/>
      <c r="AM72" s="179"/>
      <c r="AN72" s="180"/>
      <c r="AO72" s="183"/>
      <c r="AP72" s="184">
        <v>15</v>
      </c>
      <c r="AQ72" s="179"/>
      <c r="AR72" s="182">
        <v>60</v>
      </c>
      <c r="AS72" s="178"/>
      <c r="AT72" s="179"/>
      <c r="AU72" s="179"/>
      <c r="AV72" s="179"/>
      <c r="AW72" s="179"/>
      <c r="AX72" s="179"/>
      <c r="AY72" s="180">
        <v>3</v>
      </c>
      <c r="AZ72" s="178">
        <f t="shared" si="47"/>
        <v>0.6</v>
      </c>
      <c r="BA72" s="179">
        <v>3</v>
      </c>
      <c r="BB72" s="179"/>
      <c r="BC72" s="180">
        <v>3</v>
      </c>
    </row>
    <row r="73" spans="1:55" s="117" customFormat="1" ht="34.5" thickBot="1" x14ac:dyDescent="0.45">
      <c r="A73" s="290" t="s">
        <v>20</v>
      </c>
      <c r="B73" s="158" t="s">
        <v>246</v>
      </c>
      <c r="C73" s="168" t="s">
        <v>79</v>
      </c>
      <c r="D73" s="170">
        <f t="shared" si="48"/>
        <v>5</v>
      </c>
      <c r="E73" s="301">
        <f t="shared" si="43"/>
        <v>125</v>
      </c>
      <c r="F73" s="246">
        <f t="shared" si="44"/>
        <v>40</v>
      </c>
      <c r="G73" s="186">
        <f t="shared" si="45"/>
        <v>15</v>
      </c>
      <c r="H73" s="186">
        <f t="shared" si="45"/>
        <v>15</v>
      </c>
      <c r="I73" s="185"/>
      <c r="J73" s="185">
        <v>15</v>
      </c>
      <c r="K73" s="185"/>
      <c r="L73" s="185"/>
      <c r="M73" s="185"/>
      <c r="N73" s="185"/>
      <c r="O73" s="186">
        <f t="shared" si="46"/>
        <v>10</v>
      </c>
      <c r="P73" s="187">
        <f t="shared" si="46"/>
        <v>85</v>
      </c>
      <c r="Q73" s="188"/>
      <c r="R73" s="189"/>
      <c r="S73" s="189"/>
      <c r="T73" s="190"/>
      <c r="U73" s="191"/>
      <c r="V73" s="189"/>
      <c r="W73" s="189"/>
      <c r="X73" s="190"/>
      <c r="Y73" s="188"/>
      <c r="Z73" s="189"/>
      <c r="AA73" s="189"/>
      <c r="AB73" s="190"/>
      <c r="AC73" s="188"/>
      <c r="AD73" s="189"/>
      <c r="AE73" s="189"/>
      <c r="AF73" s="190"/>
      <c r="AG73" s="188"/>
      <c r="AH73" s="189"/>
      <c r="AI73" s="189"/>
      <c r="AJ73" s="192"/>
      <c r="AK73" s="188"/>
      <c r="AL73" s="189"/>
      <c r="AM73" s="189"/>
      <c r="AN73" s="190"/>
      <c r="AO73" s="193">
        <v>15</v>
      </c>
      <c r="AP73" s="194">
        <v>15</v>
      </c>
      <c r="AQ73" s="189">
        <v>10</v>
      </c>
      <c r="AR73" s="192">
        <v>85</v>
      </c>
      <c r="AS73" s="188"/>
      <c r="AT73" s="189"/>
      <c r="AU73" s="189"/>
      <c r="AV73" s="189"/>
      <c r="AW73" s="189"/>
      <c r="AX73" s="189"/>
      <c r="AY73" s="190">
        <v>5</v>
      </c>
      <c r="AZ73" s="178">
        <f t="shared" si="47"/>
        <v>1.6</v>
      </c>
      <c r="BA73" s="189">
        <v>5</v>
      </c>
      <c r="BB73" s="189"/>
      <c r="BC73" s="190">
        <v>5</v>
      </c>
    </row>
    <row r="74" spans="1:55" s="117" customFormat="1" ht="51" customHeight="1" thickBot="1" x14ac:dyDescent="0.45">
      <c r="A74" s="456" t="s">
        <v>241</v>
      </c>
      <c r="B74" s="293" t="s">
        <v>295</v>
      </c>
      <c r="C74" s="171"/>
      <c r="D74" s="169">
        <f>SUM(D75:D81)</f>
        <v>26</v>
      </c>
      <c r="E74" s="195">
        <f>SUM(E75:E81)</f>
        <v>650</v>
      </c>
      <c r="F74" s="195">
        <f t="shared" ref="F74:BC74" si="49">SUM(F75:F81)</f>
        <v>230</v>
      </c>
      <c r="G74" s="195">
        <f t="shared" si="49"/>
        <v>60</v>
      </c>
      <c r="H74" s="195">
        <f t="shared" si="49"/>
        <v>135</v>
      </c>
      <c r="I74" s="195">
        <f t="shared" si="49"/>
        <v>0</v>
      </c>
      <c r="J74" s="195">
        <f>SUM(J75:J81)</f>
        <v>30</v>
      </c>
      <c r="K74" s="195">
        <f t="shared" si="49"/>
        <v>0</v>
      </c>
      <c r="L74" s="195">
        <f>SUM(L75:L81)</f>
        <v>105</v>
      </c>
      <c r="M74" s="195">
        <f t="shared" si="49"/>
        <v>0</v>
      </c>
      <c r="N74" s="195">
        <f t="shared" si="49"/>
        <v>0</v>
      </c>
      <c r="O74" s="195">
        <f t="shared" si="49"/>
        <v>35</v>
      </c>
      <c r="P74" s="195">
        <f t="shared" si="49"/>
        <v>420</v>
      </c>
      <c r="Q74" s="195">
        <f t="shared" si="49"/>
        <v>0</v>
      </c>
      <c r="R74" s="195">
        <f t="shared" si="49"/>
        <v>0</v>
      </c>
      <c r="S74" s="195">
        <f t="shared" si="49"/>
        <v>0</v>
      </c>
      <c r="T74" s="195">
        <f t="shared" si="49"/>
        <v>0</v>
      </c>
      <c r="U74" s="195">
        <f t="shared" si="49"/>
        <v>0</v>
      </c>
      <c r="V74" s="195">
        <f t="shared" si="49"/>
        <v>0</v>
      </c>
      <c r="W74" s="195">
        <f t="shared" si="49"/>
        <v>0</v>
      </c>
      <c r="X74" s="195">
        <f t="shared" si="49"/>
        <v>0</v>
      </c>
      <c r="Y74" s="195">
        <f t="shared" si="49"/>
        <v>0</v>
      </c>
      <c r="Z74" s="195">
        <f t="shared" si="49"/>
        <v>0</v>
      </c>
      <c r="AA74" s="195">
        <f t="shared" si="49"/>
        <v>0</v>
      </c>
      <c r="AB74" s="195">
        <f t="shared" si="49"/>
        <v>0</v>
      </c>
      <c r="AC74" s="195">
        <f t="shared" si="49"/>
        <v>0</v>
      </c>
      <c r="AD74" s="195">
        <f t="shared" si="49"/>
        <v>0</v>
      </c>
      <c r="AE74" s="195">
        <f t="shared" si="49"/>
        <v>0</v>
      </c>
      <c r="AF74" s="195">
        <f t="shared" si="49"/>
        <v>0</v>
      </c>
      <c r="AG74" s="195">
        <f t="shared" si="49"/>
        <v>15</v>
      </c>
      <c r="AH74" s="195">
        <f t="shared" si="49"/>
        <v>30</v>
      </c>
      <c r="AI74" s="195">
        <f t="shared" si="49"/>
        <v>0</v>
      </c>
      <c r="AJ74" s="195">
        <f t="shared" si="49"/>
        <v>80</v>
      </c>
      <c r="AK74" s="195">
        <f t="shared" si="49"/>
        <v>30</v>
      </c>
      <c r="AL74" s="195">
        <f t="shared" si="49"/>
        <v>30</v>
      </c>
      <c r="AM74" s="195">
        <f t="shared" si="49"/>
        <v>15</v>
      </c>
      <c r="AN74" s="195">
        <f t="shared" si="49"/>
        <v>155</v>
      </c>
      <c r="AO74" s="195">
        <f t="shared" si="49"/>
        <v>15</v>
      </c>
      <c r="AP74" s="195">
        <f t="shared" si="49"/>
        <v>75</v>
      </c>
      <c r="AQ74" s="195">
        <f t="shared" si="49"/>
        <v>20</v>
      </c>
      <c r="AR74" s="195">
        <f t="shared" si="49"/>
        <v>185</v>
      </c>
      <c r="AS74" s="195">
        <f t="shared" si="49"/>
        <v>0</v>
      </c>
      <c r="AT74" s="195">
        <f t="shared" si="49"/>
        <v>0</v>
      </c>
      <c r="AU74" s="195">
        <f t="shared" si="49"/>
        <v>0</v>
      </c>
      <c r="AV74" s="195">
        <f t="shared" si="49"/>
        <v>0</v>
      </c>
      <c r="AW74" s="195">
        <f t="shared" si="49"/>
        <v>5</v>
      </c>
      <c r="AX74" s="195">
        <f t="shared" si="49"/>
        <v>9</v>
      </c>
      <c r="AY74" s="195">
        <f t="shared" si="49"/>
        <v>12</v>
      </c>
      <c r="AZ74" s="195">
        <f t="shared" si="49"/>
        <v>9.2000000000000011</v>
      </c>
      <c r="BA74" s="195">
        <f t="shared" si="49"/>
        <v>26</v>
      </c>
      <c r="BB74" s="195">
        <f t="shared" si="49"/>
        <v>0</v>
      </c>
      <c r="BC74" s="195">
        <f t="shared" si="49"/>
        <v>26</v>
      </c>
    </row>
    <row r="75" spans="1:55" s="117" customFormat="1" x14ac:dyDescent="0.4">
      <c r="A75" s="452" t="s">
        <v>10</v>
      </c>
      <c r="B75" s="164" t="s">
        <v>235</v>
      </c>
      <c r="C75" s="172" t="s">
        <v>254</v>
      </c>
      <c r="D75" s="170">
        <f>SUM(AS75:AY75)</f>
        <v>2</v>
      </c>
      <c r="E75" s="298">
        <f t="shared" ref="E75:E81" si="50">SUM(F75,P75)</f>
        <v>50</v>
      </c>
      <c r="F75" s="257">
        <f t="shared" ref="F75:F81" si="51">SUM(G75:H75,O75)</f>
        <v>30</v>
      </c>
      <c r="G75" s="197">
        <f t="shared" ref="G75:G81" si="52">SUM(Q75,U75,Y75,AC75,AG75,AK75,AO75)</f>
        <v>15</v>
      </c>
      <c r="H75" s="197">
        <f t="shared" ref="H75:H81" si="53">SUM(R75,V75,Z75,AD75,AH75,AL75,AP75)</f>
        <v>15</v>
      </c>
      <c r="I75" s="196"/>
      <c r="J75" s="196"/>
      <c r="K75" s="196"/>
      <c r="L75" s="196">
        <v>15</v>
      </c>
      <c r="M75" s="196"/>
      <c r="N75" s="196"/>
      <c r="O75" s="197">
        <f t="shared" ref="O75:O81" si="54">SUM(S75,W75,AA75,AE75,AI75,AM75,AQ75)</f>
        <v>0</v>
      </c>
      <c r="P75" s="198">
        <f t="shared" ref="P75:P81" si="55">SUM(T75,X75,AB75,AF75,AJ75,AN75,AR75)</f>
        <v>20</v>
      </c>
      <c r="Q75" s="199"/>
      <c r="R75" s="200"/>
      <c r="S75" s="200"/>
      <c r="T75" s="201"/>
      <c r="U75" s="202"/>
      <c r="V75" s="200"/>
      <c r="W75" s="200"/>
      <c r="X75" s="201"/>
      <c r="Y75" s="199"/>
      <c r="Z75" s="200"/>
      <c r="AA75" s="200"/>
      <c r="AB75" s="201"/>
      <c r="AC75" s="199"/>
      <c r="AD75" s="200"/>
      <c r="AE75" s="200"/>
      <c r="AF75" s="201"/>
      <c r="AG75" s="203">
        <v>15</v>
      </c>
      <c r="AH75" s="204">
        <v>15</v>
      </c>
      <c r="AI75" s="200">
        <v>0</v>
      </c>
      <c r="AJ75" s="205">
        <v>20</v>
      </c>
      <c r="AK75" s="199"/>
      <c r="AL75" s="200"/>
      <c r="AM75" s="200"/>
      <c r="AN75" s="201"/>
      <c r="AO75" s="199"/>
      <c r="AP75" s="200"/>
      <c r="AQ75" s="200"/>
      <c r="AR75" s="205"/>
      <c r="AS75" s="199"/>
      <c r="AT75" s="200"/>
      <c r="AU75" s="200"/>
      <c r="AV75" s="200"/>
      <c r="AW75" s="200">
        <v>2</v>
      </c>
      <c r="AX75" s="200"/>
      <c r="AY75" s="201"/>
      <c r="AZ75" s="178">
        <f t="shared" ref="AZ75:AZ81" si="56">SUM(F75)/25</f>
        <v>1.2</v>
      </c>
      <c r="BA75" s="200">
        <v>2</v>
      </c>
      <c r="BB75" s="200"/>
      <c r="BC75" s="201">
        <v>2</v>
      </c>
    </row>
    <row r="76" spans="1:55" s="117" customFormat="1" x14ac:dyDescent="0.4">
      <c r="A76" s="230" t="s">
        <v>9</v>
      </c>
      <c r="B76" s="164" t="s">
        <v>236</v>
      </c>
      <c r="C76" s="173" t="s">
        <v>254</v>
      </c>
      <c r="D76" s="170">
        <f t="shared" ref="D76:D81" si="57">SUM(AS76:AY76)</f>
        <v>3</v>
      </c>
      <c r="E76" s="289">
        <f t="shared" si="50"/>
        <v>75</v>
      </c>
      <c r="F76" s="232">
        <f t="shared" si="51"/>
        <v>15</v>
      </c>
      <c r="G76" s="177">
        <f t="shared" si="52"/>
        <v>0</v>
      </c>
      <c r="H76" s="177">
        <f t="shared" si="53"/>
        <v>15</v>
      </c>
      <c r="I76" s="176"/>
      <c r="J76" s="176"/>
      <c r="K76" s="176"/>
      <c r="L76" s="176">
        <v>15</v>
      </c>
      <c r="M76" s="176"/>
      <c r="N76" s="176"/>
      <c r="O76" s="177">
        <f t="shared" si="54"/>
        <v>0</v>
      </c>
      <c r="P76" s="151">
        <f t="shared" si="55"/>
        <v>60</v>
      </c>
      <c r="Q76" s="178"/>
      <c r="R76" s="179"/>
      <c r="S76" s="179"/>
      <c r="T76" s="180"/>
      <c r="U76" s="181"/>
      <c r="V76" s="179"/>
      <c r="W76" s="179"/>
      <c r="X76" s="180"/>
      <c r="Y76" s="178"/>
      <c r="Z76" s="179"/>
      <c r="AA76" s="179"/>
      <c r="AB76" s="180"/>
      <c r="AC76" s="178"/>
      <c r="AD76" s="179"/>
      <c r="AE76" s="179"/>
      <c r="AF76" s="180"/>
      <c r="AG76" s="183"/>
      <c r="AH76" s="184">
        <v>15</v>
      </c>
      <c r="AI76" s="179"/>
      <c r="AJ76" s="182">
        <v>60</v>
      </c>
      <c r="AK76" s="178"/>
      <c r="AL76" s="179"/>
      <c r="AM76" s="179"/>
      <c r="AN76" s="180"/>
      <c r="AO76" s="178"/>
      <c r="AP76" s="179"/>
      <c r="AQ76" s="179"/>
      <c r="AR76" s="182"/>
      <c r="AS76" s="178"/>
      <c r="AT76" s="179"/>
      <c r="AU76" s="179"/>
      <c r="AV76" s="179"/>
      <c r="AW76" s="179">
        <v>3</v>
      </c>
      <c r="AX76" s="179"/>
      <c r="AY76" s="180"/>
      <c r="AZ76" s="178">
        <f t="shared" si="56"/>
        <v>0.6</v>
      </c>
      <c r="BA76" s="179">
        <v>3</v>
      </c>
      <c r="BB76" s="179"/>
      <c r="BC76" s="180">
        <v>3</v>
      </c>
    </row>
    <row r="77" spans="1:55" s="117" customFormat="1" x14ac:dyDescent="0.4">
      <c r="A77" s="230" t="s">
        <v>8</v>
      </c>
      <c r="B77" s="164" t="s">
        <v>237</v>
      </c>
      <c r="C77" s="173" t="s">
        <v>260</v>
      </c>
      <c r="D77" s="170">
        <f t="shared" si="57"/>
        <v>2</v>
      </c>
      <c r="E77" s="289">
        <f t="shared" si="50"/>
        <v>50</v>
      </c>
      <c r="F77" s="232">
        <f t="shared" si="51"/>
        <v>20</v>
      </c>
      <c r="G77" s="177">
        <f t="shared" si="52"/>
        <v>0</v>
      </c>
      <c r="H77" s="177">
        <f t="shared" si="53"/>
        <v>15</v>
      </c>
      <c r="I77" s="176"/>
      <c r="J77" s="176"/>
      <c r="K77" s="176"/>
      <c r="L77" s="176">
        <v>15</v>
      </c>
      <c r="M77" s="176"/>
      <c r="N77" s="176"/>
      <c r="O77" s="177">
        <f t="shared" si="54"/>
        <v>5</v>
      </c>
      <c r="P77" s="151">
        <f t="shared" si="55"/>
        <v>30</v>
      </c>
      <c r="Q77" s="178"/>
      <c r="R77" s="179"/>
      <c r="S77" s="179"/>
      <c r="T77" s="180"/>
      <c r="U77" s="181"/>
      <c r="V77" s="179"/>
      <c r="W77" s="179"/>
      <c r="X77" s="180"/>
      <c r="Y77" s="178"/>
      <c r="Z77" s="179"/>
      <c r="AA77" s="179"/>
      <c r="AB77" s="180"/>
      <c r="AC77" s="178"/>
      <c r="AD77" s="179"/>
      <c r="AE77" s="179"/>
      <c r="AF77" s="180"/>
      <c r="AG77" s="178"/>
      <c r="AH77" s="179"/>
      <c r="AI77" s="179"/>
      <c r="AJ77" s="182"/>
      <c r="AK77" s="183"/>
      <c r="AL77" s="184">
        <v>15</v>
      </c>
      <c r="AM77" s="179">
        <v>5</v>
      </c>
      <c r="AN77" s="180">
        <v>30</v>
      </c>
      <c r="AO77" s="178"/>
      <c r="AP77" s="179"/>
      <c r="AQ77" s="179"/>
      <c r="AR77" s="182"/>
      <c r="AS77" s="178"/>
      <c r="AT77" s="179"/>
      <c r="AU77" s="179"/>
      <c r="AV77" s="179"/>
      <c r="AW77" s="179"/>
      <c r="AX77" s="179">
        <v>2</v>
      </c>
      <c r="AY77" s="180"/>
      <c r="AZ77" s="178">
        <f t="shared" si="56"/>
        <v>0.8</v>
      </c>
      <c r="BA77" s="179">
        <v>2</v>
      </c>
      <c r="BB77" s="179"/>
      <c r="BC77" s="180">
        <v>2</v>
      </c>
    </row>
    <row r="78" spans="1:55" s="117" customFormat="1" x14ac:dyDescent="0.4">
      <c r="A78" s="230" t="s">
        <v>7</v>
      </c>
      <c r="B78" s="164" t="s">
        <v>238</v>
      </c>
      <c r="C78" s="173" t="s">
        <v>106</v>
      </c>
      <c r="D78" s="170">
        <f t="shared" si="57"/>
        <v>7</v>
      </c>
      <c r="E78" s="289">
        <f t="shared" si="50"/>
        <v>175</v>
      </c>
      <c r="F78" s="232">
        <f t="shared" si="51"/>
        <v>60</v>
      </c>
      <c r="G78" s="177">
        <f t="shared" si="52"/>
        <v>15</v>
      </c>
      <c r="H78" s="177">
        <f t="shared" si="53"/>
        <v>30</v>
      </c>
      <c r="I78" s="176"/>
      <c r="J78" s="176"/>
      <c r="K78" s="176"/>
      <c r="L78" s="176">
        <v>30</v>
      </c>
      <c r="M78" s="176"/>
      <c r="N78" s="176"/>
      <c r="O78" s="177">
        <f t="shared" si="54"/>
        <v>15</v>
      </c>
      <c r="P78" s="151">
        <f t="shared" si="55"/>
        <v>115</v>
      </c>
      <c r="Q78" s="178"/>
      <c r="R78" s="179"/>
      <c r="S78" s="179"/>
      <c r="T78" s="180"/>
      <c r="U78" s="181"/>
      <c r="V78" s="179"/>
      <c r="W78" s="179"/>
      <c r="X78" s="180"/>
      <c r="Y78" s="178"/>
      <c r="Z78" s="179"/>
      <c r="AA78" s="179"/>
      <c r="AB78" s="180"/>
      <c r="AC78" s="178"/>
      <c r="AD78" s="179"/>
      <c r="AE78" s="179"/>
      <c r="AF78" s="180"/>
      <c r="AG78" s="178"/>
      <c r="AH78" s="179"/>
      <c r="AI78" s="179"/>
      <c r="AJ78" s="182"/>
      <c r="AK78" s="183">
        <v>15</v>
      </c>
      <c r="AL78" s="184">
        <v>0</v>
      </c>
      <c r="AM78" s="179">
        <v>5</v>
      </c>
      <c r="AN78" s="180">
        <v>60</v>
      </c>
      <c r="AO78" s="178"/>
      <c r="AP78" s="184">
        <v>30</v>
      </c>
      <c r="AQ78" s="179">
        <v>10</v>
      </c>
      <c r="AR78" s="182">
        <v>55</v>
      </c>
      <c r="AS78" s="178"/>
      <c r="AT78" s="179"/>
      <c r="AU78" s="179"/>
      <c r="AV78" s="179"/>
      <c r="AW78" s="179"/>
      <c r="AX78" s="179">
        <v>3</v>
      </c>
      <c r="AY78" s="180">
        <v>4</v>
      </c>
      <c r="AZ78" s="178">
        <f t="shared" si="56"/>
        <v>2.4</v>
      </c>
      <c r="BA78" s="179">
        <v>7</v>
      </c>
      <c r="BB78" s="179"/>
      <c r="BC78" s="180">
        <v>7</v>
      </c>
    </row>
    <row r="79" spans="1:55" s="117" customFormat="1" x14ac:dyDescent="0.4">
      <c r="A79" s="230" t="s">
        <v>6</v>
      </c>
      <c r="B79" s="164" t="s">
        <v>239</v>
      </c>
      <c r="C79" s="173" t="s">
        <v>260</v>
      </c>
      <c r="D79" s="170">
        <f t="shared" si="57"/>
        <v>4</v>
      </c>
      <c r="E79" s="289">
        <f t="shared" si="50"/>
        <v>100</v>
      </c>
      <c r="F79" s="232">
        <f t="shared" si="51"/>
        <v>35</v>
      </c>
      <c r="G79" s="177">
        <f t="shared" si="52"/>
        <v>15</v>
      </c>
      <c r="H79" s="177">
        <f t="shared" si="53"/>
        <v>15</v>
      </c>
      <c r="I79" s="176"/>
      <c r="J79" s="176">
        <v>15</v>
      </c>
      <c r="K79" s="176"/>
      <c r="L79" s="176"/>
      <c r="M79" s="176"/>
      <c r="N79" s="176"/>
      <c r="O79" s="177">
        <f t="shared" si="54"/>
        <v>5</v>
      </c>
      <c r="P79" s="151">
        <f t="shared" si="55"/>
        <v>65</v>
      </c>
      <c r="Q79" s="178"/>
      <c r="R79" s="179"/>
      <c r="S79" s="179"/>
      <c r="T79" s="180"/>
      <c r="U79" s="181"/>
      <c r="V79" s="179"/>
      <c r="W79" s="179"/>
      <c r="X79" s="180"/>
      <c r="Y79" s="178"/>
      <c r="Z79" s="179"/>
      <c r="AA79" s="179"/>
      <c r="AB79" s="180"/>
      <c r="AC79" s="178"/>
      <c r="AD79" s="179"/>
      <c r="AE79" s="179"/>
      <c r="AF79" s="180"/>
      <c r="AG79" s="178"/>
      <c r="AH79" s="179"/>
      <c r="AI79" s="179"/>
      <c r="AJ79" s="182"/>
      <c r="AK79" s="183">
        <v>15</v>
      </c>
      <c r="AL79" s="184">
        <v>15</v>
      </c>
      <c r="AM79" s="179">
        <v>5</v>
      </c>
      <c r="AN79" s="180">
        <v>65</v>
      </c>
      <c r="AO79" s="183"/>
      <c r="AP79" s="184"/>
      <c r="AQ79" s="179"/>
      <c r="AR79" s="182"/>
      <c r="AS79" s="178"/>
      <c r="AT79" s="179"/>
      <c r="AU79" s="179"/>
      <c r="AV79" s="179"/>
      <c r="AW79" s="179"/>
      <c r="AX79" s="179">
        <v>4</v>
      </c>
      <c r="AY79" s="180"/>
      <c r="AZ79" s="178">
        <f t="shared" si="56"/>
        <v>1.4</v>
      </c>
      <c r="BA79" s="179">
        <v>4</v>
      </c>
      <c r="BB79" s="179"/>
      <c r="BC79" s="180">
        <v>4</v>
      </c>
    </row>
    <row r="80" spans="1:55" s="6" customFormat="1" x14ac:dyDescent="0.4">
      <c r="A80" s="230" t="s">
        <v>5</v>
      </c>
      <c r="B80" s="164" t="s">
        <v>240</v>
      </c>
      <c r="C80" s="174" t="s">
        <v>247</v>
      </c>
      <c r="D80" s="170">
        <f t="shared" si="57"/>
        <v>5</v>
      </c>
      <c r="E80" s="289">
        <f t="shared" si="50"/>
        <v>125</v>
      </c>
      <c r="F80" s="232">
        <f t="shared" si="51"/>
        <v>45</v>
      </c>
      <c r="G80" s="177">
        <f t="shared" si="52"/>
        <v>15</v>
      </c>
      <c r="H80" s="177">
        <f t="shared" si="53"/>
        <v>30</v>
      </c>
      <c r="I80" s="176"/>
      <c r="J80" s="176">
        <v>15</v>
      </c>
      <c r="K80" s="176"/>
      <c r="L80" s="176">
        <v>15</v>
      </c>
      <c r="M80" s="176"/>
      <c r="N80" s="176"/>
      <c r="O80" s="177">
        <f t="shared" si="54"/>
        <v>0</v>
      </c>
      <c r="P80" s="151">
        <f t="shared" si="55"/>
        <v>80</v>
      </c>
      <c r="Q80" s="178"/>
      <c r="R80" s="179"/>
      <c r="S80" s="179"/>
      <c r="T80" s="180"/>
      <c r="U80" s="181"/>
      <c r="V80" s="179"/>
      <c r="W80" s="179"/>
      <c r="X80" s="180"/>
      <c r="Y80" s="178"/>
      <c r="Z80" s="179"/>
      <c r="AA80" s="179"/>
      <c r="AB80" s="180"/>
      <c r="AC80" s="178"/>
      <c r="AD80" s="179"/>
      <c r="AE80" s="179"/>
      <c r="AF80" s="180"/>
      <c r="AG80" s="178"/>
      <c r="AH80" s="179"/>
      <c r="AI80" s="179"/>
      <c r="AJ80" s="182"/>
      <c r="AK80" s="178"/>
      <c r="AL80" s="179"/>
      <c r="AM80" s="179"/>
      <c r="AN80" s="180"/>
      <c r="AO80" s="183">
        <v>15</v>
      </c>
      <c r="AP80" s="184">
        <v>30</v>
      </c>
      <c r="AQ80" s="179"/>
      <c r="AR80" s="182">
        <v>80</v>
      </c>
      <c r="AS80" s="178"/>
      <c r="AT80" s="179"/>
      <c r="AU80" s="179"/>
      <c r="AV80" s="179"/>
      <c r="AW80" s="179"/>
      <c r="AX80" s="179"/>
      <c r="AY80" s="180">
        <v>5</v>
      </c>
      <c r="AZ80" s="178">
        <f t="shared" si="56"/>
        <v>1.8</v>
      </c>
      <c r="BA80" s="179">
        <v>5</v>
      </c>
      <c r="BB80" s="179"/>
      <c r="BC80" s="180">
        <v>5</v>
      </c>
    </row>
    <row r="81" spans="1:55" s="6" customFormat="1" ht="34.5" thickBot="1" x14ac:dyDescent="0.45">
      <c r="A81" s="244" t="s">
        <v>20</v>
      </c>
      <c r="B81" s="317" t="s">
        <v>267</v>
      </c>
      <c r="C81" s="175" t="s">
        <v>74</v>
      </c>
      <c r="D81" s="170">
        <f t="shared" si="57"/>
        <v>3</v>
      </c>
      <c r="E81" s="301">
        <f t="shared" si="50"/>
        <v>75</v>
      </c>
      <c r="F81" s="246">
        <f t="shared" si="51"/>
        <v>25</v>
      </c>
      <c r="G81" s="186">
        <f t="shared" si="52"/>
        <v>0</v>
      </c>
      <c r="H81" s="186">
        <f t="shared" si="53"/>
        <v>15</v>
      </c>
      <c r="I81" s="185"/>
      <c r="J81" s="185"/>
      <c r="K81" s="185"/>
      <c r="L81" s="185">
        <v>15</v>
      </c>
      <c r="M81" s="185"/>
      <c r="N81" s="185"/>
      <c r="O81" s="186">
        <f t="shared" si="54"/>
        <v>10</v>
      </c>
      <c r="P81" s="187">
        <f t="shared" si="55"/>
        <v>50</v>
      </c>
      <c r="Q81" s="188"/>
      <c r="R81" s="189"/>
      <c r="S81" s="189"/>
      <c r="T81" s="190"/>
      <c r="U81" s="191"/>
      <c r="V81" s="189"/>
      <c r="W81" s="189"/>
      <c r="X81" s="190"/>
      <c r="Y81" s="188"/>
      <c r="Z81" s="189"/>
      <c r="AA81" s="189"/>
      <c r="AB81" s="190"/>
      <c r="AC81" s="188"/>
      <c r="AD81" s="189"/>
      <c r="AE81" s="189"/>
      <c r="AF81" s="190"/>
      <c r="AG81" s="188"/>
      <c r="AH81" s="189"/>
      <c r="AI81" s="189"/>
      <c r="AJ81" s="192"/>
      <c r="AK81" s="188"/>
      <c r="AL81" s="189"/>
      <c r="AM81" s="189"/>
      <c r="AN81" s="190"/>
      <c r="AO81" s="193">
        <v>0</v>
      </c>
      <c r="AP81" s="194">
        <v>15</v>
      </c>
      <c r="AQ81" s="189">
        <v>10</v>
      </c>
      <c r="AR81" s="192">
        <v>50</v>
      </c>
      <c r="AS81" s="188"/>
      <c r="AT81" s="189"/>
      <c r="AU81" s="189"/>
      <c r="AV81" s="189"/>
      <c r="AW81" s="189"/>
      <c r="AX81" s="189"/>
      <c r="AY81" s="190">
        <v>3</v>
      </c>
      <c r="AZ81" s="178">
        <f t="shared" si="56"/>
        <v>1</v>
      </c>
      <c r="BA81" s="189">
        <v>3</v>
      </c>
      <c r="BB81" s="189"/>
      <c r="BC81" s="190">
        <v>3</v>
      </c>
    </row>
    <row r="82" spans="1:55" s="6" customFormat="1" ht="34.5" thickBot="1" x14ac:dyDescent="0.45">
      <c r="A82" s="252" t="s">
        <v>227</v>
      </c>
      <c r="B82" s="165" t="s">
        <v>306</v>
      </c>
      <c r="C82" s="169"/>
      <c r="D82" s="320">
        <f>SUM(D83:D87)</f>
        <v>24</v>
      </c>
      <c r="E82" s="195">
        <f>SUM(E83:E87)</f>
        <v>720</v>
      </c>
      <c r="F82" s="195">
        <f t="shared" ref="F82:BC82" si="58">SUM(F83:F87)</f>
        <v>0</v>
      </c>
      <c r="G82" s="195">
        <f t="shared" si="58"/>
        <v>0</v>
      </c>
      <c r="H82" s="195">
        <f t="shared" si="58"/>
        <v>0</v>
      </c>
      <c r="I82" s="195">
        <f t="shared" si="58"/>
        <v>0</v>
      </c>
      <c r="J82" s="195">
        <f>SUM(J83:J87)</f>
        <v>0</v>
      </c>
      <c r="K82" s="195">
        <f t="shared" si="58"/>
        <v>0</v>
      </c>
      <c r="L82" s="195">
        <f>SUM(L83:L87)</f>
        <v>0</v>
      </c>
      <c r="M82" s="195">
        <f t="shared" si="58"/>
        <v>0</v>
      </c>
      <c r="N82" s="195">
        <f t="shared" si="58"/>
        <v>0</v>
      </c>
      <c r="O82" s="195">
        <f t="shared" si="58"/>
        <v>0</v>
      </c>
      <c r="P82" s="195">
        <f t="shared" si="58"/>
        <v>720</v>
      </c>
      <c r="Q82" s="195">
        <f t="shared" si="58"/>
        <v>0</v>
      </c>
      <c r="R82" s="195">
        <f t="shared" si="58"/>
        <v>0</v>
      </c>
      <c r="S82" s="195">
        <f t="shared" si="58"/>
        <v>0</v>
      </c>
      <c r="T82" s="195">
        <f t="shared" si="58"/>
        <v>0</v>
      </c>
      <c r="U82" s="195">
        <f t="shared" si="58"/>
        <v>0</v>
      </c>
      <c r="V82" s="195">
        <f t="shared" si="58"/>
        <v>0</v>
      </c>
      <c r="W82" s="195">
        <f t="shared" si="58"/>
        <v>0</v>
      </c>
      <c r="X82" s="195">
        <f t="shared" si="58"/>
        <v>180</v>
      </c>
      <c r="Y82" s="195">
        <f t="shared" si="58"/>
        <v>0</v>
      </c>
      <c r="Z82" s="195">
        <f t="shared" si="58"/>
        <v>0</v>
      </c>
      <c r="AA82" s="195">
        <f t="shared" si="58"/>
        <v>0</v>
      </c>
      <c r="AB82" s="195">
        <f t="shared" si="58"/>
        <v>120</v>
      </c>
      <c r="AC82" s="195">
        <f t="shared" si="58"/>
        <v>0</v>
      </c>
      <c r="AD82" s="195">
        <f t="shared" si="58"/>
        <v>0</v>
      </c>
      <c r="AE82" s="195">
        <f t="shared" si="58"/>
        <v>0</v>
      </c>
      <c r="AF82" s="195">
        <f t="shared" si="58"/>
        <v>180</v>
      </c>
      <c r="AG82" s="195">
        <f t="shared" si="58"/>
        <v>0</v>
      </c>
      <c r="AH82" s="195">
        <f t="shared" si="58"/>
        <v>0</v>
      </c>
      <c r="AI82" s="195">
        <f t="shared" si="58"/>
        <v>0</v>
      </c>
      <c r="AJ82" s="195">
        <f t="shared" si="58"/>
        <v>120</v>
      </c>
      <c r="AK82" s="195">
        <f t="shared" si="58"/>
        <v>0</v>
      </c>
      <c r="AL82" s="195">
        <f t="shared" si="58"/>
        <v>0</v>
      </c>
      <c r="AM82" s="195">
        <f t="shared" si="58"/>
        <v>0</v>
      </c>
      <c r="AN82" s="195">
        <f t="shared" si="58"/>
        <v>120</v>
      </c>
      <c r="AO82" s="195">
        <f t="shared" si="58"/>
        <v>0</v>
      </c>
      <c r="AP82" s="195">
        <f t="shared" si="58"/>
        <v>0</v>
      </c>
      <c r="AQ82" s="195">
        <f t="shared" si="58"/>
        <v>0</v>
      </c>
      <c r="AR82" s="195">
        <f t="shared" si="58"/>
        <v>0</v>
      </c>
      <c r="AS82" s="195">
        <f t="shared" si="58"/>
        <v>0</v>
      </c>
      <c r="AT82" s="195">
        <f t="shared" si="58"/>
        <v>6</v>
      </c>
      <c r="AU82" s="195">
        <f t="shared" si="58"/>
        <v>4</v>
      </c>
      <c r="AV82" s="195">
        <f t="shared" si="58"/>
        <v>6</v>
      </c>
      <c r="AW82" s="195">
        <f t="shared" si="58"/>
        <v>4</v>
      </c>
      <c r="AX82" s="195">
        <f t="shared" si="58"/>
        <v>4</v>
      </c>
      <c r="AY82" s="195">
        <f t="shared" si="58"/>
        <v>0</v>
      </c>
      <c r="AZ82" s="195">
        <f t="shared" si="58"/>
        <v>0</v>
      </c>
      <c r="BA82" s="195">
        <f t="shared" si="58"/>
        <v>24</v>
      </c>
      <c r="BB82" s="195">
        <f t="shared" si="58"/>
        <v>0</v>
      </c>
      <c r="BC82" s="195">
        <f t="shared" si="58"/>
        <v>24</v>
      </c>
    </row>
    <row r="83" spans="1:55" s="6" customFormat="1" x14ac:dyDescent="0.4">
      <c r="A83" s="260" t="s">
        <v>10</v>
      </c>
      <c r="B83" s="157" t="s">
        <v>84</v>
      </c>
      <c r="C83" s="166" t="s">
        <v>252</v>
      </c>
      <c r="D83" s="307">
        <f>SUM(AS83:AY83)</f>
        <v>6</v>
      </c>
      <c r="E83" s="289">
        <f>SUM(F83,P83)</f>
        <v>180</v>
      </c>
      <c r="F83" s="232">
        <f>SUM(G83:H83,O83)</f>
        <v>0</v>
      </c>
      <c r="G83" s="177">
        <f t="shared" ref="G83:H87" si="59">SUM(Q83,U83,Y83,AC83,AG83,AK83,AO83)</f>
        <v>0</v>
      </c>
      <c r="H83" s="177">
        <f t="shared" si="59"/>
        <v>0</v>
      </c>
      <c r="I83" s="176"/>
      <c r="J83" s="176"/>
      <c r="K83" s="176"/>
      <c r="L83" s="176"/>
      <c r="M83" s="176"/>
      <c r="N83" s="176"/>
      <c r="O83" s="177">
        <f t="shared" ref="O83:P87" si="60">SUM(S83,W83,AA83,AE83,AI83,AM83,AQ83)</f>
        <v>0</v>
      </c>
      <c r="P83" s="151">
        <f t="shared" si="60"/>
        <v>180</v>
      </c>
      <c r="Q83" s="178"/>
      <c r="R83" s="179"/>
      <c r="S83" s="179"/>
      <c r="T83" s="180"/>
      <c r="U83" s="181"/>
      <c r="V83" s="179"/>
      <c r="W83" s="179"/>
      <c r="X83" s="180">
        <v>180</v>
      </c>
      <c r="Y83" s="178"/>
      <c r="Z83" s="179"/>
      <c r="AA83" s="179"/>
      <c r="AB83" s="180"/>
      <c r="AC83" s="178"/>
      <c r="AD83" s="179"/>
      <c r="AE83" s="179"/>
      <c r="AF83" s="180"/>
      <c r="AG83" s="178"/>
      <c r="AH83" s="179"/>
      <c r="AI83" s="179"/>
      <c r="AJ83" s="182"/>
      <c r="AK83" s="178"/>
      <c r="AL83" s="179"/>
      <c r="AM83" s="179"/>
      <c r="AN83" s="180"/>
      <c r="AO83" s="178"/>
      <c r="AP83" s="179"/>
      <c r="AQ83" s="179"/>
      <c r="AR83" s="182"/>
      <c r="AS83" s="178"/>
      <c r="AT83" s="179">
        <v>6</v>
      </c>
      <c r="AU83" s="179"/>
      <c r="AV83" s="179"/>
      <c r="AW83" s="179"/>
      <c r="AX83" s="179"/>
      <c r="AY83" s="180"/>
      <c r="AZ83" s="178"/>
      <c r="BA83" s="179">
        <v>6</v>
      </c>
      <c r="BB83" s="179"/>
      <c r="BC83" s="180">
        <v>6</v>
      </c>
    </row>
    <row r="84" spans="1:55" ht="24.3" x14ac:dyDescent="0.5">
      <c r="A84" s="260" t="s">
        <v>9</v>
      </c>
      <c r="B84" s="157" t="s">
        <v>85</v>
      </c>
      <c r="C84" s="166" t="s">
        <v>251</v>
      </c>
      <c r="D84" s="307">
        <f>SUM(AS84:AY84)</f>
        <v>4</v>
      </c>
      <c r="E84" s="289">
        <f>SUM(F84,P84)</f>
        <v>120</v>
      </c>
      <c r="F84" s="232">
        <f>SUM(G84:H84,O84)</f>
        <v>0</v>
      </c>
      <c r="G84" s="177">
        <f t="shared" si="59"/>
        <v>0</v>
      </c>
      <c r="H84" s="177">
        <f t="shared" si="59"/>
        <v>0</v>
      </c>
      <c r="I84" s="176"/>
      <c r="J84" s="176"/>
      <c r="K84" s="176"/>
      <c r="L84" s="176"/>
      <c r="M84" s="176"/>
      <c r="N84" s="176"/>
      <c r="O84" s="177">
        <f t="shared" si="60"/>
        <v>0</v>
      </c>
      <c r="P84" s="151">
        <f t="shared" si="60"/>
        <v>120</v>
      </c>
      <c r="Q84" s="178"/>
      <c r="R84" s="179"/>
      <c r="S84" s="179"/>
      <c r="T84" s="180"/>
      <c r="U84" s="181"/>
      <c r="V84" s="179"/>
      <c r="W84" s="179"/>
      <c r="X84" s="180"/>
      <c r="Y84" s="178"/>
      <c r="Z84" s="179"/>
      <c r="AA84" s="179"/>
      <c r="AB84" s="180">
        <v>120</v>
      </c>
      <c r="AC84" s="178"/>
      <c r="AD84" s="179"/>
      <c r="AE84" s="179"/>
      <c r="AF84" s="180"/>
      <c r="AG84" s="178"/>
      <c r="AH84" s="179"/>
      <c r="AI84" s="179"/>
      <c r="AJ84" s="182"/>
      <c r="AK84" s="178"/>
      <c r="AL84" s="179"/>
      <c r="AM84" s="179"/>
      <c r="AN84" s="180"/>
      <c r="AO84" s="178"/>
      <c r="AP84" s="179"/>
      <c r="AQ84" s="179"/>
      <c r="AR84" s="182"/>
      <c r="AS84" s="178"/>
      <c r="AT84" s="179"/>
      <c r="AU84" s="179">
        <v>4</v>
      </c>
      <c r="AV84" s="179"/>
      <c r="AW84" s="179"/>
      <c r="AX84" s="179"/>
      <c r="AY84" s="180"/>
      <c r="AZ84" s="178"/>
      <c r="BA84" s="179">
        <v>4</v>
      </c>
      <c r="BB84" s="179"/>
      <c r="BC84" s="180">
        <v>4</v>
      </c>
    </row>
    <row r="85" spans="1:55" s="111" customFormat="1" ht="28.2" x14ac:dyDescent="1.05">
      <c r="A85" s="260" t="s">
        <v>8</v>
      </c>
      <c r="B85" s="157" t="s">
        <v>300</v>
      </c>
      <c r="C85" s="166" t="s">
        <v>253</v>
      </c>
      <c r="D85" s="307">
        <f>SUM(AS85:AY85)</f>
        <v>6</v>
      </c>
      <c r="E85" s="289">
        <f>SUM(F85,P85)</f>
        <v>180</v>
      </c>
      <c r="F85" s="232">
        <f>SUM(G85:H85,O85)</f>
        <v>0</v>
      </c>
      <c r="G85" s="177">
        <f t="shared" si="59"/>
        <v>0</v>
      </c>
      <c r="H85" s="177">
        <f t="shared" si="59"/>
        <v>0</v>
      </c>
      <c r="I85" s="176"/>
      <c r="J85" s="176"/>
      <c r="K85" s="176"/>
      <c r="L85" s="176"/>
      <c r="M85" s="176"/>
      <c r="N85" s="176"/>
      <c r="O85" s="177">
        <f t="shared" si="60"/>
        <v>0</v>
      </c>
      <c r="P85" s="151">
        <f t="shared" si="60"/>
        <v>180</v>
      </c>
      <c r="Q85" s="178"/>
      <c r="R85" s="179"/>
      <c r="S85" s="179"/>
      <c r="T85" s="180"/>
      <c r="U85" s="181"/>
      <c r="V85" s="179"/>
      <c r="W85" s="179"/>
      <c r="X85" s="179"/>
      <c r="Y85" s="178"/>
      <c r="Z85" s="179"/>
      <c r="AA85" s="179"/>
      <c r="AB85" s="180"/>
      <c r="AC85" s="178"/>
      <c r="AD85" s="179"/>
      <c r="AE85" s="179"/>
      <c r="AF85" s="180">
        <v>180</v>
      </c>
      <c r="AG85" s="178"/>
      <c r="AH85" s="179"/>
      <c r="AI85" s="179"/>
      <c r="AJ85" s="182"/>
      <c r="AK85" s="178"/>
      <c r="AL85" s="179"/>
      <c r="AM85" s="179"/>
      <c r="AN85" s="180"/>
      <c r="AO85" s="178"/>
      <c r="AP85" s="179"/>
      <c r="AQ85" s="179"/>
      <c r="AR85" s="182"/>
      <c r="AS85" s="178"/>
      <c r="AT85" s="179"/>
      <c r="AU85" s="179"/>
      <c r="AV85" s="179">
        <v>6</v>
      </c>
      <c r="AW85" s="179"/>
      <c r="AX85" s="179"/>
      <c r="AY85" s="180"/>
      <c r="AZ85" s="178"/>
      <c r="BA85" s="179">
        <v>6</v>
      </c>
      <c r="BB85" s="179"/>
      <c r="BC85" s="180">
        <v>6</v>
      </c>
    </row>
    <row r="86" spans="1:55" s="111" customFormat="1" ht="48.6" x14ac:dyDescent="1.05">
      <c r="A86" s="260" t="s">
        <v>7</v>
      </c>
      <c r="B86" s="157" t="s">
        <v>301</v>
      </c>
      <c r="C86" s="166" t="s">
        <v>254</v>
      </c>
      <c r="D86" s="307">
        <f>SUM(AS86:AY86)</f>
        <v>4</v>
      </c>
      <c r="E86" s="289">
        <f>SUM(F86,P86)</f>
        <v>120</v>
      </c>
      <c r="F86" s="232">
        <f>SUM(G86:H86,O86)</f>
        <v>0</v>
      </c>
      <c r="G86" s="177">
        <f t="shared" si="59"/>
        <v>0</v>
      </c>
      <c r="H86" s="177">
        <f t="shared" si="59"/>
        <v>0</v>
      </c>
      <c r="I86" s="176"/>
      <c r="J86" s="176"/>
      <c r="K86" s="176"/>
      <c r="L86" s="176"/>
      <c r="M86" s="176"/>
      <c r="N86" s="176"/>
      <c r="O86" s="177">
        <f t="shared" si="60"/>
        <v>0</v>
      </c>
      <c r="P86" s="151">
        <f t="shared" si="60"/>
        <v>120</v>
      </c>
      <c r="Q86" s="178"/>
      <c r="R86" s="179"/>
      <c r="S86" s="179"/>
      <c r="T86" s="180"/>
      <c r="U86" s="181"/>
      <c r="V86" s="179"/>
      <c r="W86" s="179"/>
      <c r="X86" s="180"/>
      <c r="Y86" s="178"/>
      <c r="Z86" s="179"/>
      <c r="AA86" s="179"/>
      <c r="AB86" s="180"/>
      <c r="AC86" s="178"/>
      <c r="AD86" s="179"/>
      <c r="AE86" s="179"/>
      <c r="AF86" s="180"/>
      <c r="AG86" s="178"/>
      <c r="AH86" s="179"/>
      <c r="AI86" s="179"/>
      <c r="AJ86" s="182">
        <v>120</v>
      </c>
      <c r="AK86" s="178"/>
      <c r="AL86" s="179"/>
      <c r="AM86" s="179"/>
      <c r="AN86" s="180"/>
      <c r="AO86" s="178"/>
      <c r="AP86" s="179"/>
      <c r="AQ86" s="179"/>
      <c r="AR86" s="182"/>
      <c r="AS86" s="178"/>
      <c r="AT86" s="179"/>
      <c r="AU86" s="179"/>
      <c r="AV86" s="179"/>
      <c r="AW86" s="179">
        <v>4</v>
      </c>
      <c r="AX86" s="179"/>
      <c r="AY86" s="180"/>
      <c r="AZ86" s="178"/>
      <c r="BA86" s="179">
        <v>4</v>
      </c>
      <c r="BB86" s="179"/>
      <c r="BC86" s="180">
        <v>4</v>
      </c>
    </row>
    <row r="87" spans="1:55" ht="48.9" thickBot="1" x14ac:dyDescent="0.55000000000000004">
      <c r="A87" s="260" t="s">
        <v>6</v>
      </c>
      <c r="B87" s="157" t="s">
        <v>302</v>
      </c>
      <c r="C87" s="166" t="s">
        <v>260</v>
      </c>
      <c r="D87" s="307">
        <f>SUM(AS87:AY87)</f>
        <v>4</v>
      </c>
      <c r="E87" s="289">
        <f>SUM(F87,P87)</f>
        <v>120</v>
      </c>
      <c r="F87" s="232">
        <f>SUM(G87:H87,O87)</f>
        <v>0</v>
      </c>
      <c r="G87" s="177">
        <f t="shared" si="59"/>
        <v>0</v>
      </c>
      <c r="H87" s="177">
        <f t="shared" si="59"/>
        <v>0</v>
      </c>
      <c r="I87" s="176"/>
      <c r="J87" s="176"/>
      <c r="K87" s="176"/>
      <c r="L87" s="176"/>
      <c r="M87" s="176"/>
      <c r="N87" s="176"/>
      <c r="O87" s="177">
        <f t="shared" si="60"/>
        <v>0</v>
      </c>
      <c r="P87" s="151">
        <f t="shared" si="60"/>
        <v>120</v>
      </c>
      <c r="Q87" s="178"/>
      <c r="R87" s="179"/>
      <c r="S87" s="179"/>
      <c r="T87" s="180"/>
      <c r="U87" s="181"/>
      <c r="V87" s="179"/>
      <c r="W87" s="179"/>
      <c r="X87" s="180"/>
      <c r="Y87" s="178"/>
      <c r="Z87" s="179"/>
      <c r="AA87" s="179"/>
      <c r="AB87" s="180"/>
      <c r="AC87" s="178"/>
      <c r="AD87" s="179"/>
      <c r="AE87" s="179"/>
      <c r="AF87" s="180"/>
      <c r="AG87" s="178"/>
      <c r="AH87" s="179"/>
      <c r="AI87" s="179"/>
      <c r="AJ87" s="182"/>
      <c r="AK87" s="178"/>
      <c r="AL87" s="179"/>
      <c r="AM87" s="179"/>
      <c r="AN87" s="180">
        <v>120</v>
      </c>
      <c r="AO87" s="178"/>
      <c r="AP87" s="179"/>
      <c r="AQ87" s="179"/>
      <c r="AR87" s="182"/>
      <c r="AS87" s="178"/>
      <c r="AT87" s="179"/>
      <c r="AU87" s="179"/>
      <c r="AV87" s="179"/>
      <c r="AW87" s="179"/>
      <c r="AX87" s="179">
        <v>4</v>
      </c>
      <c r="AY87" s="180"/>
      <c r="AZ87" s="178"/>
      <c r="BA87" s="179">
        <v>4</v>
      </c>
      <c r="BB87" s="179"/>
      <c r="BC87" s="180">
        <v>4</v>
      </c>
    </row>
    <row r="88" spans="1:55" ht="24.3" x14ac:dyDescent="0.5">
      <c r="A88" s="546" t="s">
        <v>297</v>
      </c>
      <c r="B88" s="547"/>
      <c r="C88" s="548"/>
      <c r="D88" s="579">
        <f>SUM(D8,D19,D29,D58,D82)</f>
        <v>210</v>
      </c>
      <c r="E88" s="552">
        <f t="shared" ref="E88:L88" si="61">SUM(E8,E19,E30,E43,E58,E82)</f>
        <v>5460</v>
      </c>
      <c r="F88" s="552">
        <f t="shared" si="61"/>
        <v>2662</v>
      </c>
      <c r="G88" s="552">
        <f t="shared" si="61"/>
        <v>605</v>
      </c>
      <c r="H88" s="552">
        <f t="shared" si="61"/>
        <v>1435</v>
      </c>
      <c r="I88" s="552">
        <f t="shared" si="61"/>
        <v>360</v>
      </c>
      <c r="J88" s="552">
        <f t="shared" si="61"/>
        <v>510</v>
      </c>
      <c r="K88" s="552">
        <f t="shared" si="61"/>
        <v>370</v>
      </c>
      <c r="L88" s="552">
        <f t="shared" si="61"/>
        <v>120</v>
      </c>
      <c r="M88" s="552">
        <f>SUM(N8,M19,M30,M43,M58,M82)</f>
        <v>75</v>
      </c>
      <c r="N88" s="552">
        <f>SUM(N8,N19,N30,N43,N58,N82)</f>
        <v>0</v>
      </c>
      <c r="O88" s="552">
        <f>SUM(O8,O19,O30,O43,O58,O82)</f>
        <v>622</v>
      </c>
      <c r="P88" s="552">
        <f>SUM(P8,P19,P30,P43,P58,P82)</f>
        <v>2798</v>
      </c>
      <c r="Q88" s="457">
        <f t="shared" ref="Q88:AY88" si="62">SUM(Q8,Q19,Q30,Q43,0,Q58,Q82)</f>
        <v>105</v>
      </c>
      <c r="R88" s="458">
        <f t="shared" si="62"/>
        <v>225</v>
      </c>
      <c r="S88" s="459">
        <f t="shared" si="62"/>
        <v>130</v>
      </c>
      <c r="T88" s="458">
        <f t="shared" si="62"/>
        <v>330</v>
      </c>
      <c r="U88" s="457">
        <f t="shared" si="62"/>
        <v>125</v>
      </c>
      <c r="V88" s="459">
        <f t="shared" si="62"/>
        <v>235</v>
      </c>
      <c r="W88" s="459">
        <f t="shared" si="62"/>
        <v>95</v>
      </c>
      <c r="X88" s="458">
        <f t="shared" si="62"/>
        <v>375</v>
      </c>
      <c r="Y88" s="457">
        <f t="shared" si="62"/>
        <v>60</v>
      </c>
      <c r="Z88" s="459">
        <f t="shared" si="62"/>
        <v>210</v>
      </c>
      <c r="AA88" s="459">
        <f t="shared" si="62"/>
        <v>100</v>
      </c>
      <c r="AB88" s="458">
        <f t="shared" si="62"/>
        <v>400</v>
      </c>
      <c r="AC88" s="457">
        <f t="shared" si="62"/>
        <v>90</v>
      </c>
      <c r="AD88" s="459">
        <f t="shared" si="62"/>
        <v>240</v>
      </c>
      <c r="AE88" s="459">
        <f t="shared" si="62"/>
        <v>87</v>
      </c>
      <c r="AF88" s="459">
        <f t="shared" si="62"/>
        <v>363</v>
      </c>
      <c r="AG88" s="459">
        <f t="shared" si="62"/>
        <v>60</v>
      </c>
      <c r="AH88" s="459">
        <f t="shared" si="62"/>
        <v>165</v>
      </c>
      <c r="AI88" s="459">
        <f t="shared" si="62"/>
        <v>65</v>
      </c>
      <c r="AJ88" s="458">
        <f t="shared" si="62"/>
        <v>475</v>
      </c>
      <c r="AK88" s="457">
        <f t="shared" si="62"/>
        <v>90</v>
      </c>
      <c r="AL88" s="459">
        <f t="shared" si="62"/>
        <v>165</v>
      </c>
      <c r="AM88" s="459">
        <f t="shared" si="62"/>
        <v>80</v>
      </c>
      <c r="AN88" s="458">
        <f t="shared" si="62"/>
        <v>440</v>
      </c>
      <c r="AO88" s="457">
        <f t="shared" si="62"/>
        <v>75</v>
      </c>
      <c r="AP88" s="459">
        <f t="shared" si="62"/>
        <v>195</v>
      </c>
      <c r="AQ88" s="459">
        <f t="shared" si="62"/>
        <v>65</v>
      </c>
      <c r="AR88" s="459">
        <f t="shared" si="62"/>
        <v>415</v>
      </c>
      <c r="AS88" s="459">
        <f t="shared" si="62"/>
        <v>30</v>
      </c>
      <c r="AT88" s="459">
        <f t="shared" si="62"/>
        <v>30</v>
      </c>
      <c r="AU88" s="459">
        <f t="shared" si="62"/>
        <v>30</v>
      </c>
      <c r="AV88" s="459">
        <f t="shared" si="62"/>
        <v>30</v>
      </c>
      <c r="AW88" s="459">
        <f t="shared" si="62"/>
        <v>30</v>
      </c>
      <c r="AX88" s="459">
        <f t="shared" si="62"/>
        <v>30</v>
      </c>
      <c r="AY88" s="458">
        <f t="shared" si="62"/>
        <v>30</v>
      </c>
      <c r="AZ88" s="561">
        <f>SUM(AZ8,AZ19,AZ30,AZ43,AZ58,AZ82)</f>
        <v>107.08000000000001</v>
      </c>
      <c r="BA88" s="559">
        <f>SUM(BA8,BA19,BA30,BA43,BA58,BA82)</f>
        <v>147</v>
      </c>
      <c r="BB88" s="559">
        <f>SUM(BB8,BB19,BB30,BB43,BB58,BB82)</f>
        <v>5</v>
      </c>
      <c r="BC88" s="557">
        <f>SUM(BC8,BC19,BC30,BC43,BC58,BC82)</f>
        <v>79</v>
      </c>
    </row>
    <row r="89" spans="1:55" ht="24.6" thickBot="1" x14ac:dyDescent="0.55000000000000004">
      <c r="A89" s="549"/>
      <c r="B89" s="550"/>
      <c r="C89" s="551"/>
      <c r="D89" s="581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563">
        <f>SUM(Q88:T88)</f>
        <v>790</v>
      </c>
      <c r="R89" s="564"/>
      <c r="S89" s="564"/>
      <c r="T89" s="565"/>
      <c r="U89" s="563">
        <f>SUM(U88:X88)</f>
        <v>830</v>
      </c>
      <c r="V89" s="564"/>
      <c r="W89" s="564"/>
      <c r="X89" s="565"/>
      <c r="Y89" s="563">
        <f>SUM(Y88:AB88)</f>
        <v>770</v>
      </c>
      <c r="Z89" s="564"/>
      <c r="AA89" s="564"/>
      <c r="AB89" s="565"/>
      <c r="AC89" s="563">
        <f>SUM(AC88:AF88)</f>
        <v>780</v>
      </c>
      <c r="AD89" s="564"/>
      <c r="AE89" s="564"/>
      <c r="AF89" s="565"/>
      <c r="AG89" s="563">
        <f>SUM(AG88:AJ88)</f>
        <v>765</v>
      </c>
      <c r="AH89" s="564"/>
      <c r="AI89" s="564"/>
      <c r="AJ89" s="565"/>
      <c r="AK89" s="563">
        <f>SUM(AK88:AN88)</f>
        <v>775</v>
      </c>
      <c r="AL89" s="564"/>
      <c r="AM89" s="564"/>
      <c r="AN89" s="565"/>
      <c r="AO89" s="563">
        <f>SUM(AO88:AR88)</f>
        <v>750</v>
      </c>
      <c r="AP89" s="564"/>
      <c r="AQ89" s="564"/>
      <c r="AR89" s="565"/>
      <c r="AS89" s="563">
        <f>SUM(AS88:AY88)</f>
        <v>210</v>
      </c>
      <c r="AT89" s="564"/>
      <c r="AU89" s="564"/>
      <c r="AV89" s="564"/>
      <c r="AW89" s="564"/>
      <c r="AX89" s="564"/>
      <c r="AY89" s="565"/>
      <c r="AZ89" s="562"/>
      <c r="BA89" s="560"/>
      <c r="BB89" s="560"/>
      <c r="BC89" s="558"/>
    </row>
    <row r="90" spans="1:55" ht="24.3" x14ac:dyDescent="0.5">
      <c r="A90" s="573" t="s">
        <v>298</v>
      </c>
      <c r="B90" s="574"/>
      <c r="C90" s="575"/>
      <c r="D90" s="579">
        <f>SUM(D8,D19,D29,D66,D82)</f>
        <v>210</v>
      </c>
      <c r="E90" s="561">
        <f t="shared" ref="E90:AJ90" si="63">SUM(E8,E19,E30,E43,E66,E82)</f>
        <v>5460</v>
      </c>
      <c r="F90" s="561">
        <f t="shared" si="63"/>
        <v>2657</v>
      </c>
      <c r="G90" s="561">
        <f t="shared" si="63"/>
        <v>605</v>
      </c>
      <c r="H90" s="561">
        <f t="shared" si="63"/>
        <v>1435</v>
      </c>
      <c r="I90" s="561">
        <f t="shared" si="63"/>
        <v>360</v>
      </c>
      <c r="J90" s="561">
        <f t="shared" si="63"/>
        <v>480</v>
      </c>
      <c r="K90" s="561">
        <f t="shared" si="63"/>
        <v>370</v>
      </c>
      <c r="L90" s="561">
        <f t="shared" si="63"/>
        <v>150</v>
      </c>
      <c r="M90" s="561">
        <f t="shared" si="63"/>
        <v>75</v>
      </c>
      <c r="N90" s="561">
        <f t="shared" si="63"/>
        <v>0</v>
      </c>
      <c r="O90" s="561">
        <f t="shared" si="63"/>
        <v>617</v>
      </c>
      <c r="P90" s="561">
        <f t="shared" si="63"/>
        <v>2803</v>
      </c>
      <c r="Q90" s="457">
        <f t="shared" si="63"/>
        <v>105</v>
      </c>
      <c r="R90" s="459">
        <f t="shared" si="63"/>
        <v>225</v>
      </c>
      <c r="S90" s="459">
        <f t="shared" si="63"/>
        <v>130</v>
      </c>
      <c r="T90" s="298">
        <f t="shared" si="63"/>
        <v>330</v>
      </c>
      <c r="U90" s="457">
        <f t="shared" si="63"/>
        <v>125</v>
      </c>
      <c r="V90" s="459">
        <f t="shared" si="63"/>
        <v>235</v>
      </c>
      <c r="W90" s="459">
        <f t="shared" si="63"/>
        <v>95</v>
      </c>
      <c r="X90" s="298">
        <f t="shared" si="63"/>
        <v>375</v>
      </c>
      <c r="Y90" s="457">
        <f t="shared" si="63"/>
        <v>60</v>
      </c>
      <c r="Z90" s="458">
        <f t="shared" si="63"/>
        <v>210</v>
      </c>
      <c r="AA90" s="458">
        <f t="shared" si="63"/>
        <v>100</v>
      </c>
      <c r="AB90" s="298">
        <f t="shared" si="63"/>
        <v>400</v>
      </c>
      <c r="AC90" s="457">
        <f t="shared" si="63"/>
        <v>90</v>
      </c>
      <c r="AD90" s="458">
        <f t="shared" si="63"/>
        <v>240</v>
      </c>
      <c r="AE90" s="458">
        <f t="shared" si="63"/>
        <v>87</v>
      </c>
      <c r="AF90" s="298">
        <f t="shared" si="63"/>
        <v>363</v>
      </c>
      <c r="AG90" s="457">
        <f t="shared" si="63"/>
        <v>60</v>
      </c>
      <c r="AH90" s="459">
        <f t="shared" si="63"/>
        <v>180</v>
      </c>
      <c r="AI90" s="459">
        <f t="shared" si="63"/>
        <v>60</v>
      </c>
      <c r="AJ90" s="298">
        <f t="shared" si="63"/>
        <v>465</v>
      </c>
      <c r="AK90" s="457">
        <f t="shared" ref="AK90:BC90" si="64">SUM(AK8,AK19,AK30,AK43,AK66,AK82)</f>
        <v>90</v>
      </c>
      <c r="AL90" s="458">
        <f t="shared" si="64"/>
        <v>165</v>
      </c>
      <c r="AM90" s="458">
        <f t="shared" si="64"/>
        <v>80</v>
      </c>
      <c r="AN90" s="298">
        <f t="shared" si="64"/>
        <v>445</v>
      </c>
      <c r="AO90" s="457">
        <f t="shared" si="64"/>
        <v>75</v>
      </c>
      <c r="AP90" s="458">
        <f t="shared" si="64"/>
        <v>180</v>
      </c>
      <c r="AQ90" s="458">
        <f t="shared" si="64"/>
        <v>65</v>
      </c>
      <c r="AR90" s="298">
        <f t="shared" si="64"/>
        <v>425</v>
      </c>
      <c r="AS90" s="457">
        <f t="shared" si="64"/>
        <v>30</v>
      </c>
      <c r="AT90" s="458">
        <f t="shared" si="64"/>
        <v>30</v>
      </c>
      <c r="AU90" s="458">
        <f t="shared" si="64"/>
        <v>30</v>
      </c>
      <c r="AV90" s="458">
        <f t="shared" si="64"/>
        <v>30</v>
      </c>
      <c r="AW90" s="458">
        <f t="shared" si="64"/>
        <v>30</v>
      </c>
      <c r="AX90" s="458">
        <f t="shared" si="64"/>
        <v>30</v>
      </c>
      <c r="AY90" s="298">
        <f t="shared" si="64"/>
        <v>30</v>
      </c>
      <c r="AZ90" s="561">
        <f t="shared" si="64"/>
        <v>106.88000000000001</v>
      </c>
      <c r="BA90" s="559">
        <f t="shared" si="64"/>
        <v>147</v>
      </c>
      <c r="BB90" s="559">
        <f t="shared" si="64"/>
        <v>5</v>
      </c>
      <c r="BC90" s="566">
        <f t="shared" si="64"/>
        <v>79</v>
      </c>
    </row>
    <row r="91" spans="1:55" ht="24.6" thickBot="1" x14ac:dyDescent="0.55000000000000004">
      <c r="A91" s="576"/>
      <c r="B91" s="577"/>
      <c r="C91" s="578"/>
      <c r="D91" s="580"/>
      <c r="E91" s="562"/>
      <c r="F91" s="562"/>
      <c r="G91" s="562"/>
      <c r="H91" s="562"/>
      <c r="I91" s="562"/>
      <c r="J91" s="562"/>
      <c r="K91" s="562"/>
      <c r="L91" s="562"/>
      <c r="M91" s="562"/>
      <c r="N91" s="562"/>
      <c r="O91" s="562"/>
      <c r="P91" s="562"/>
      <c r="Q91" s="568">
        <f>SUM(Q90:T90)</f>
        <v>790</v>
      </c>
      <c r="R91" s="569"/>
      <c r="S91" s="569"/>
      <c r="T91" s="571"/>
      <c r="U91" s="572">
        <f>SUM(U90:X90)</f>
        <v>830</v>
      </c>
      <c r="V91" s="569"/>
      <c r="W91" s="569"/>
      <c r="X91" s="571"/>
      <c r="Y91" s="568">
        <f>SUM(Y90:AB90)</f>
        <v>770</v>
      </c>
      <c r="Z91" s="569"/>
      <c r="AA91" s="569"/>
      <c r="AB91" s="571"/>
      <c r="AC91" s="568">
        <f>SUM(AC90:AF90)</f>
        <v>780</v>
      </c>
      <c r="AD91" s="569"/>
      <c r="AE91" s="569"/>
      <c r="AF91" s="571"/>
      <c r="AG91" s="568">
        <f>SUM(AG90:AJ90)</f>
        <v>765</v>
      </c>
      <c r="AH91" s="569"/>
      <c r="AI91" s="569"/>
      <c r="AJ91" s="570"/>
      <c r="AK91" s="568">
        <f>SUM(AK90:AN90)</f>
        <v>780</v>
      </c>
      <c r="AL91" s="569"/>
      <c r="AM91" s="569"/>
      <c r="AN91" s="571"/>
      <c r="AO91" s="568">
        <f>SUM(AO90:AR90)</f>
        <v>745</v>
      </c>
      <c r="AP91" s="569"/>
      <c r="AQ91" s="569"/>
      <c r="AR91" s="570"/>
      <c r="AS91" s="568">
        <f>SUM(AS90:AY90)</f>
        <v>210</v>
      </c>
      <c r="AT91" s="569"/>
      <c r="AU91" s="569"/>
      <c r="AV91" s="569"/>
      <c r="AW91" s="569"/>
      <c r="AX91" s="569"/>
      <c r="AY91" s="571"/>
      <c r="AZ91" s="562"/>
      <c r="BA91" s="560"/>
      <c r="BB91" s="560"/>
      <c r="BC91" s="567"/>
    </row>
    <row r="92" spans="1:55" ht="24.3" x14ac:dyDescent="0.5">
      <c r="A92" s="582" t="s">
        <v>299</v>
      </c>
      <c r="B92" s="583"/>
      <c r="C92" s="584"/>
      <c r="D92" s="579">
        <f t="shared" ref="D92:AI92" si="65">SUM(D8,D19,D30,D43,D74,D82)</f>
        <v>210</v>
      </c>
      <c r="E92" s="552">
        <f t="shared" si="65"/>
        <v>5460</v>
      </c>
      <c r="F92" s="552">
        <f t="shared" si="65"/>
        <v>2657</v>
      </c>
      <c r="G92" s="552">
        <f t="shared" si="65"/>
        <v>605</v>
      </c>
      <c r="H92" s="552">
        <f t="shared" si="65"/>
        <v>1435</v>
      </c>
      <c r="I92" s="552">
        <f t="shared" si="65"/>
        <v>360</v>
      </c>
      <c r="J92" s="552">
        <f t="shared" si="65"/>
        <v>420</v>
      </c>
      <c r="K92" s="552">
        <f t="shared" si="65"/>
        <v>370</v>
      </c>
      <c r="L92" s="552">
        <f t="shared" si="65"/>
        <v>210</v>
      </c>
      <c r="M92" s="552">
        <f t="shared" si="65"/>
        <v>75</v>
      </c>
      <c r="N92" s="552">
        <f t="shared" si="65"/>
        <v>0</v>
      </c>
      <c r="O92" s="552">
        <f t="shared" si="65"/>
        <v>617</v>
      </c>
      <c r="P92" s="552">
        <f t="shared" si="65"/>
        <v>2803</v>
      </c>
      <c r="Q92" s="457">
        <f t="shared" si="65"/>
        <v>105</v>
      </c>
      <c r="R92" s="457">
        <f t="shared" si="65"/>
        <v>225</v>
      </c>
      <c r="S92" s="457">
        <f t="shared" si="65"/>
        <v>130</v>
      </c>
      <c r="T92" s="457">
        <f t="shared" si="65"/>
        <v>330</v>
      </c>
      <c r="U92" s="457">
        <f t="shared" si="65"/>
        <v>125</v>
      </c>
      <c r="V92" s="457">
        <f t="shared" si="65"/>
        <v>235</v>
      </c>
      <c r="W92" s="457">
        <f t="shared" si="65"/>
        <v>95</v>
      </c>
      <c r="X92" s="457">
        <f t="shared" si="65"/>
        <v>375</v>
      </c>
      <c r="Y92" s="457">
        <f t="shared" si="65"/>
        <v>60</v>
      </c>
      <c r="Z92" s="457">
        <f t="shared" si="65"/>
        <v>210</v>
      </c>
      <c r="AA92" s="457">
        <f t="shared" si="65"/>
        <v>100</v>
      </c>
      <c r="AB92" s="457">
        <f t="shared" si="65"/>
        <v>400</v>
      </c>
      <c r="AC92" s="457">
        <f t="shared" si="65"/>
        <v>90</v>
      </c>
      <c r="AD92" s="457">
        <f t="shared" si="65"/>
        <v>240</v>
      </c>
      <c r="AE92" s="457">
        <f t="shared" si="65"/>
        <v>87</v>
      </c>
      <c r="AF92" s="457">
        <f t="shared" si="65"/>
        <v>363</v>
      </c>
      <c r="AG92" s="457">
        <f t="shared" si="65"/>
        <v>60</v>
      </c>
      <c r="AH92" s="457">
        <f t="shared" si="65"/>
        <v>180</v>
      </c>
      <c r="AI92" s="457">
        <f t="shared" si="65"/>
        <v>60</v>
      </c>
      <c r="AJ92" s="457">
        <f t="shared" ref="AJ92:BC92" si="66">SUM(AJ8,AJ19,AJ30,AJ43,AJ74,AJ82)</f>
        <v>465</v>
      </c>
      <c r="AK92" s="457">
        <f t="shared" si="66"/>
        <v>90</v>
      </c>
      <c r="AL92" s="457">
        <f t="shared" si="66"/>
        <v>135</v>
      </c>
      <c r="AM92" s="457">
        <f t="shared" si="66"/>
        <v>80</v>
      </c>
      <c r="AN92" s="457">
        <f t="shared" si="66"/>
        <v>475</v>
      </c>
      <c r="AO92" s="457">
        <f t="shared" si="66"/>
        <v>75</v>
      </c>
      <c r="AP92" s="457">
        <f t="shared" si="66"/>
        <v>210</v>
      </c>
      <c r="AQ92" s="457">
        <f t="shared" si="66"/>
        <v>65</v>
      </c>
      <c r="AR92" s="457">
        <f t="shared" si="66"/>
        <v>395</v>
      </c>
      <c r="AS92" s="457">
        <f t="shared" si="66"/>
        <v>30</v>
      </c>
      <c r="AT92" s="457">
        <f t="shared" si="66"/>
        <v>30</v>
      </c>
      <c r="AU92" s="457">
        <f t="shared" si="66"/>
        <v>30</v>
      </c>
      <c r="AV92" s="457">
        <f t="shared" si="66"/>
        <v>30</v>
      </c>
      <c r="AW92" s="457">
        <f t="shared" si="66"/>
        <v>30</v>
      </c>
      <c r="AX92" s="457">
        <f t="shared" si="66"/>
        <v>30</v>
      </c>
      <c r="AY92" s="457">
        <f t="shared" si="66"/>
        <v>30</v>
      </c>
      <c r="AZ92" s="589">
        <f t="shared" si="66"/>
        <v>106.88000000000001</v>
      </c>
      <c r="BA92" s="589">
        <f t="shared" si="66"/>
        <v>147</v>
      </c>
      <c r="BB92" s="589">
        <f t="shared" si="66"/>
        <v>5</v>
      </c>
      <c r="BC92" s="589">
        <f t="shared" si="66"/>
        <v>79</v>
      </c>
    </row>
    <row r="93" spans="1:55" ht="24.6" thickBot="1" x14ac:dyDescent="0.55000000000000004">
      <c r="A93" s="585"/>
      <c r="B93" s="586"/>
      <c r="C93" s="587"/>
      <c r="D93" s="580"/>
      <c r="E93" s="588"/>
      <c r="F93" s="588"/>
      <c r="G93" s="588"/>
      <c r="H93" s="588"/>
      <c r="I93" s="588"/>
      <c r="J93" s="588"/>
      <c r="K93" s="588"/>
      <c r="L93" s="588"/>
      <c r="M93" s="588"/>
      <c r="N93" s="588"/>
      <c r="O93" s="588"/>
      <c r="P93" s="588"/>
      <c r="Q93" s="568">
        <f>SUM(Q92:T92)</f>
        <v>790</v>
      </c>
      <c r="R93" s="569"/>
      <c r="S93" s="569"/>
      <c r="T93" s="571"/>
      <c r="U93" s="572">
        <f>SUM(U92:X92)</f>
        <v>830</v>
      </c>
      <c r="V93" s="569"/>
      <c r="W93" s="569"/>
      <c r="X93" s="571"/>
      <c r="Y93" s="568">
        <f>SUM(Y92:AB92)</f>
        <v>770</v>
      </c>
      <c r="Z93" s="569"/>
      <c r="AA93" s="569"/>
      <c r="AB93" s="571"/>
      <c r="AC93" s="568">
        <f>SUM(AC92:AF92)</f>
        <v>780</v>
      </c>
      <c r="AD93" s="569"/>
      <c r="AE93" s="569"/>
      <c r="AF93" s="571"/>
      <c r="AG93" s="568">
        <f>SUM(AG92:AJ92)</f>
        <v>765</v>
      </c>
      <c r="AH93" s="569"/>
      <c r="AI93" s="569"/>
      <c r="AJ93" s="570"/>
      <c r="AK93" s="568">
        <f>SUM(AK92:AN92)</f>
        <v>780</v>
      </c>
      <c r="AL93" s="569"/>
      <c r="AM93" s="569"/>
      <c r="AN93" s="571"/>
      <c r="AO93" s="568">
        <f>SUM(AO92:AR92)</f>
        <v>745</v>
      </c>
      <c r="AP93" s="569"/>
      <c r="AQ93" s="569"/>
      <c r="AR93" s="570"/>
      <c r="AS93" s="568">
        <f>SUM(AS92:AY92)</f>
        <v>210</v>
      </c>
      <c r="AT93" s="569"/>
      <c r="AU93" s="569"/>
      <c r="AV93" s="569"/>
      <c r="AW93" s="569"/>
      <c r="AX93" s="569"/>
      <c r="AY93" s="570"/>
      <c r="AZ93" s="568"/>
      <c r="BA93" s="568"/>
      <c r="BB93" s="568"/>
      <c r="BC93" s="568"/>
    </row>
    <row r="94" spans="1:55" x14ac:dyDescent="1.05">
      <c r="G94" s="14"/>
    </row>
    <row r="95" spans="1:55" ht="29.7" x14ac:dyDescent="1.05">
      <c r="A95" s="111"/>
      <c r="B95" s="672" t="s">
        <v>304</v>
      </c>
      <c r="C95" s="112"/>
      <c r="D95" s="112"/>
      <c r="E95" s="131"/>
      <c r="F95" s="111"/>
      <c r="G95" s="591"/>
      <c r="H95" s="59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3"/>
      <c r="BA95" s="113"/>
      <c r="BB95" s="113"/>
      <c r="BC95" s="113"/>
    </row>
    <row r="96" spans="1:55" ht="28.2" x14ac:dyDescent="1.05">
      <c r="A96" s="111"/>
      <c r="B96" s="111"/>
      <c r="C96" s="112"/>
      <c r="D96" s="112"/>
      <c r="E96" s="294"/>
      <c r="F96" s="114"/>
      <c r="G96" s="591"/>
      <c r="H96" s="59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3"/>
      <c r="BA96" s="113"/>
      <c r="BB96" s="113"/>
      <c r="BC96" s="113"/>
    </row>
    <row r="97" spans="7:8" x14ac:dyDescent="1.05">
      <c r="G97" s="590"/>
      <c r="H97" s="590"/>
    </row>
  </sheetData>
  <dataConsolidate/>
  <mergeCells count="125">
    <mergeCell ref="AZ92:AZ93"/>
    <mergeCell ref="BA92:BA93"/>
    <mergeCell ref="BB92:BB93"/>
    <mergeCell ref="BC92:BC93"/>
    <mergeCell ref="Q93:T93"/>
    <mergeCell ref="U93:X93"/>
    <mergeCell ref="Y93:AB93"/>
    <mergeCell ref="AC93:AF93"/>
    <mergeCell ref="G97:H97"/>
    <mergeCell ref="AG93:AJ93"/>
    <mergeCell ref="AK93:AN93"/>
    <mergeCell ref="AO93:AR93"/>
    <mergeCell ref="AS93:AY93"/>
    <mergeCell ref="O92:O93"/>
    <mergeCell ref="P92:P93"/>
    <mergeCell ref="I92:I93"/>
    <mergeCell ref="K92:K93"/>
    <mergeCell ref="J92:J93"/>
    <mergeCell ref="G95:H95"/>
    <mergeCell ref="G96:H96"/>
    <mergeCell ref="A92:C93"/>
    <mergeCell ref="D92:D93"/>
    <mergeCell ref="E92:E93"/>
    <mergeCell ref="F92:F93"/>
    <mergeCell ref="G92:G93"/>
    <mergeCell ref="H92:H93"/>
    <mergeCell ref="M92:M93"/>
    <mergeCell ref="L92:L93"/>
    <mergeCell ref="N92:N93"/>
    <mergeCell ref="A90:C91"/>
    <mergeCell ref="E90:E91"/>
    <mergeCell ref="F90:F91"/>
    <mergeCell ref="G90:G91"/>
    <mergeCell ref="H90:H91"/>
    <mergeCell ref="I90:I91"/>
    <mergeCell ref="D90:D91"/>
    <mergeCell ref="D88:D89"/>
    <mergeCell ref="Q91:T91"/>
    <mergeCell ref="L90:L91"/>
    <mergeCell ref="P90:P91"/>
    <mergeCell ref="K90:K91"/>
    <mergeCell ref="M90:M91"/>
    <mergeCell ref="M88:M89"/>
    <mergeCell ref="N90:N91"/>
    <mergeCell ref="O90:O91"/>
    <mergeCell ref="H88:H89"/>
    <mergeCell ref="J88:J89"/>
    <mergeCell ref="K88:K89"/>
    <mergeCell ref="P88:P89"/>
    <mergeCell ref="L88:L89"/>
    <mergeCell ref="I88:I89"/>
    <mergeCell ref="N88:N89"/>
    <mergeCell ref="O88:O89"/>
    <mergeCell ref="BC88:BC89"/>
    <mergeCell ref="BB88:BB89"/>
    <mergeCell ref="BA88:BA89"/>
    <mergeCell ref="AZ88:AZ89"/>
    <mergeCell ref="Q89:T89"/>
    <mergeCell ref="AS89:AY89"/>
    <mergeCell ref="J90:J91"/>
    <mergeCell ref="BB90:BB91"/>
    <mergeCell ref="BC90:BC91"/>
    <mergeCell ref="AO91:AR91"/>
    <mergeCell ref="AG91:AJ91"/>
    <mergeCell ref="AK91:AN91"/>
    <mergeCell ref="AZ90:AZ91"/>
    <mergeCell ref="BA90:BA91"/>
    <mergeCell ref="AS91:AY91"/>
    <mergeCell ref="Y91:AB91"/>
    <mergeCell ref="U91:X91"/>
    <mergeCell ref="AO89:AR89"/>
    <mergeCell ref="AK89:AN89"/>
    <mergeCell ref="AG89:AJ89"/>
    <mergeCell ref="U89:X89"/>
    <mergeCell ref="AC89:AF89"/>
    <mergeCell ref="Y89:AB89"/>
    <mergeCell ref="AC91:AF91"/>
    <mergeCell ref="A88:C89"/>
    <mergeCell ref="E88:E89"/>
    <mergeCell ref="F88:F89"/>
    <mergeCell ref="G88:G89"/>
    <mergeCell ref="Q4:AR4"/>
    <mergeCell ref="AO5:AR5"/>
    <mergeCell ref="Q5:X5"/>
    <mergeCell ref="AO6:AR6"/>
    <mergeCell ref="AC6:AF6"/>
    <mergeCell ref="Q6:T6"/>
    <mergeCell ref="L5:L7"/>
    <mergeCell ref="A1:P1"/>
    <mergeCell ref="A4:A7"/>
    <mergeCell ref="C4:C7"/>
    <mergeCell ref="E4:P4"/>
    <mergeCell ref="B4:B7"/>
    <mergeCell ref="E5:E7"/>
    <mergeCell ref="H5:H7"/>
    <mergeCell ref="I5:I7"/>
    <mergeCell ref="J5:J7"/>
    <mergeCell ref="P5:P7"/>
    <mergeCell ref="N5:N7"/>
    <mergeCell ref="F5:F7"/>
    <mergeCell ref="G5:G7"/>
    <mergeCell ref="K5:K7"/>
    <mergeCell ref="M5:M7"/>
    <mergeCell ref="D4:D7"/>
    <mergeCell ref="O5:O7"/>
    <mergeCell ref="AY6:AY7"/>
    <mergeCell ref="AX6:AX7"/>
    <mergeCell ref="AW6:AW7"/>
    <mergeCell ref="U6:X6"/>
    <mergeCell ref="AS4:BC4"/>
    <mergeCell ref="AS6:AS7"/>
    <mergeCell ref="AT6:AT7"/>
    <mergeCell ref="AZ6:AZ7"/>
    <mergeCell ref="AV6:AV7"/>
    <mergeCell ref="AU6:AU7"/>
    <mergeCell ref="AK6:AN6"/>
    <mergeCell ref="Y5:AF5"/>
    <mergeCell ref="AG6:AJ6"/>
    <mergeCell ref="Y6:AB6"/>
    <mergeCell ref="AG5:AN5"/>
    <mergeCell ref="AS5:AY5"/>
    <mergeCell ref="AZ5:BC5"/>
    <mergeCell ref="BA6:BA7"/>
    <mergeCell ref="BB6:BB7"/>
    <mergeCell ref="BC6:BC7"/>
  </mergeCells>
  <phoneticPr fontId="28" type="noConversion"/>
  <printOptions horizontalCentered="1" verticalCentered="1"/>
  <pageMargins left="0" right="0" top="0" bottom="0" header="0" footer="0"/>
  <pageSetup paperSize="9" scale="16" fitToWidth="2" orientation="landscape" r:id="rId1"/>
  <headerFooter alignWithMargins="0"/>
  <ignoredErrors>
    <ignoredError sqref="D50 D10:D11 D67:D73" formulaRange="1"/>
    <ignoredError sqref="U90 Y90 AC90 AG90 AK90 AO90 AS90 D66 D8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F94"/>
  <sheetViews>
    <sheetView tabSelected="1" zoomScale="25" zoomScaleNormal="25" zoomScaleSheetLayoutView="25" workbookViewId="0">
      <pane xSplit="16" ySplit="7" topLeftCell="S65" activePane="bottomRight" state="frozen"/>
      <selection pane="topRight" activeCell="O1" sqref="O1"/>
      <selection pane="bottomLeft" activeCell="A9" sqref="A9"/>
      <selection pane="bottomRight" activeCell="B80" sqref="B80"/>
    </sheetView>
  </sheetViews>
  <sheetFormatPr defaultRowHeight="12.3" x14ac:dyDescent="0.4"/>
  <cols>
    <col min="1" max="1" width="12.5546875" customWidth="1"/>
    <col min="2" max="2" width="124.5546875" customWidth="1"/>
    <col min="3" max="4" width="23.5546875" customWidth="1"/>
    <col min="5" max="5" width="15.44140625" customWidth="1"/>
    <col min="6" max="7" width="16.109375" customWidth="1"/>
    <col min="8" max="8" width="17.109375" customWidth="1"/>
    <col min="9" max="9" width="13.44140625" customWidth="1"/>
    <col min="10" max="13" width="11.5546875" customWidth="1"/>
    <col min="14" max="14" width="12.5546875" customWidth="1"/>
    <col min="15" max="15" width="14.44140625" customWidth="1"/>
    <col min="16" max="16" width="22" customWidth="1"/>
    <col min="17" max="47" width="11.5546875" customWidth="1"/>
    <col min="48" max="48" width="14.109375" customWidth="1"/>
    <col min="49" max="56" width="9.5546875" customWidth="1"/>
    <col min="57" max="57" width="11.44140625" customWidth="1"/>
    <col min="58" max="58" width="11.5546875" customWidth="1"/>
    <col min="59" max="59" width="9.5546875" customWidth="1"/>
    <col min="60" max="60" width="11.44140625" customWidth="1"/>
    <col min="61" max="162" width="8.5546875" customWidth="1"/>
  </cols>
  <sheetData>
    <row r="1" spans="1:72" ht="57" customHeight="1" x14ac:dyDescent="0.4">
      <c r="A1" s="592" t="s">
        <v>288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"/>
      <c r="AX1" s="1"/>
      <c r="AY1" s="1"/>
      <c r="AZ1" s="1"/>
      <c r="BA1" s="1"/>
      <c r="BB1" s="1"/>
      <c r="BC1" s="1"/>
      <c r="BD1" s="1"/>
      <c r="BE1" s="4"/>
      <c r="BF1" s="4"/>
      <c r="BG1" s="4"/>
      <c r="BH1" s="5"/>
    </row>
    <row r="2" spans="1:72" ht="44.1" thickBot="1" x14ac:dyDescent="0.45">
      <c r="A2" s="13" t="s">
        <v>43</v>
      </c>
      <c r="B2" s="12"/>
      <c r="C2" s="12"/>
      <c r="D2" s="12"/>
      <c r="E2" s="12"/>
      <c r="F2" s="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1"/>
      <c r="AV2" s="1"/>
      <c r="AW2" s="1"/>
      <c r="AX2" s="1"/>
      <c r="AY2" s="1"/>
      <c r="AZ2" s="1"/>
      <c r="BA2" s="1"/>
      <c r="BB2" s="4"/>
      <c r="BC2" s="4"/>
      <c r="BD2" s="4"/>
      <c r="BE2" s="5"/>
      <c r="BF2" s="5"/>
      <c r="BG2" s="5"/>
      <c r="BH2" s="5" t="s">
        <v>262</v>
      </c>
    </row>
    <row r="3" spans="1:72" ht="24.6" thickBot="1" x14ac:dyDescent="0.45">
      <c r="A3" s="530" t="s">
        <v>11</v>
      </c>
      <c r="B3" s="530" t="s">
        <v>12</v>
      </c>
      <c r="C3" s="524" t="s">
        <v>40</v>
      </c>
      <c r="D3" s="596" t="s">
        <v>91</v>
      </c>
      <c r="E3" s="599" t="s">
        <v>45</v>
      </c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9"/>
      <c r="Q3" s="602" t="s">
        <v>46</v>
      </c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4"/>
      <c r="AW3" s="605" t="s">
        <v>51</v>
      </c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4"/>
    </row>
    <row r="4" spans="1:72" ht="24.6" thickBot="1" x14ac:dyDescent="0.45">
      <c r="A4" s="531"/>
      <c r="B4" s="531"/>
      <c r="C4" s="525"/>
      <c r="D4" s="597"/>
      <c r="E4" s="606" t="s">
        <v>54</v>
      </c>
      <c r="F4" s="536" t="s">
        <v>55</v>
      </c>
      <c r="G4" s="542" t="s">
        <v>49</v>
      </c>
      <c r="H4" s="536" t="s">
        <v>57</v>
      </c>
      <c r="I4" s="538" t="s">
        <v>41</v>
      </c>
      <c r="J4" s="538" t="s">
        <v>277</v>
      </c>
      <c r="K4" s="539" t="s">
        <v>280</v>
      </c>
      <c r="L4" s="538" t="s">
        <v>279</v>
      </c>
      <c r="M4" s="539" t="s">
        <v>278</v>
      </c>
      <c r="N4" s="538" t="s">
        <v>42</v>
      </c>
      <c r="O4" s="536" t="s">
        <v>58</v>
      </c>
      <c r="P4" s="540" t="s">
        <v>56</v>
      </c>
      <c r="Q4" s="501" t="s">
        <v>3</v>
      </c>
      <c r="R4" s="502"/>
      <c r="S4" s="502"/>
      <c r="T4" s="502"/>
      <c r="U4" s="502"/>
      <c r="V4" s="502"/>
      <c r="W4" s="502"/>
      <c r="X4" s="503"/>
      <c r="Y4" s="602" t="s">
        <v>44</v>
      </c>
      <c r="Z4" s="603"/>
      <c r="AA4" s="603"/>
      <c r="AB4" s="603"/>
      <c r="AC4" s="603"/>
      <c r="AD4" s="603"/>
      <c r="AE4" s="603"/>
      <c r="AF4" s="604"/>
      <c r="AG4" s="602" t="s">
        <v>4</v>
      </c>
      <c r="AH4" s="603"/>
      <c r="AI4" s="603"/>
      <c r="AJ4" s="603"/>
      <c r="AK4" s="603"/>
      <c r="AL4" s="603"/>
      <c r="AM4" s="603"/>
      <c r="AN4" s="610"/>
      <c r="AO4" s="602" t="s">
        <v>31</v>
      </c>
      <c r="AP4" s="603"/>
      <c r="AQ4" s="603"/>
      <c r="AR4" s="603"/>
      <c r="AS4" s="603"/>
      <c r="AT4" s="603"/>
      <c r="AU4" s="603"/>
      <c r="AV4" s="604"/>
      <c r="AW4" s="501" t="s">
        <v>52</v>
      </c>
      <c r="AX4" s="502"/>
      <c r="AY4" s="502"/>
      <c r="AZ4" s="502"/>
      <c r="BA4" s="502"/>
      <c r="BB4" s="502"/>
      <c r="BC4" s="502"/>
      <c r="BD4" s="503"/>
      <c r="BE4" s="611" t="s">
        <v>53</v>
      </c>
      <c r="BF4" s="502"/>
      <c r="BG4" s="502"/>
      <c r="BH4" s="503"/>
    </row>
    <row r="5" spans="1:72" ht="36" customHeight="1" thickBot="1" x14ac:dyDescent="0.45">
      <c r="A5" s="531"/>
      <c r="B5" s="532"/>
      <c r="C5" s="525"/>
      <c r="D5" s="597"/>
      <c r="E5" s="606"/>
      <c r="F5" s="536"/>
      <c r="G5" s="542"/>
      <c r="H5" s="536"/>
      <c r="I5" s="538"/>
      <c r="J5" s="538"/>
      <c r="K5" s="555"/>
      <c r="L5" s="538"/>
      <c r="M5" s="555"/>
      <c r="N5" s="538"/>
      <c r="O5" s="536"/>
      <c r="P5" s="540"/>
      <c r="Q5" s="512" t="s">
        <v>14</v>
      </c>
      <c r="R5" s="513"/>
      <c r="S5" s="513"/>
      <c r="T5" s="612"/>
      <c r="U5" s="501" t="s">
        <v>15</v>
      </c>
      <c r="V5" s="502"/>
      <c r="W5" s="502"/>
      <c r="X5" s="503"/>
      <c r="Y5" s="501" t="s">
        <v>16</v>
      </c>
      <c r="Z5" s="502"/>
      <c r="AA5" s="502"/>
      <c r="AB5" s="511"/>
      <c r="AC5" s="501" t="s">
        <v>17</v>
      </c>
      <c r="AD5" s="502"/>
      <c r="AE5" s="502"/>
      <c r="AF5" s="503"/>
      <c r="AG5" s="501" t="s">
        <v>29</v>
      </c>
      <c r="AH5" s="502"/>
      <c r="AI5" s="502"/>
      <c r="AJ5" s="503"/>
      <c r="AK5" s="501" t="s">
        <v>30</v>
      </c>
      <c r="AL5" s="502"/>
      <c r="AM5" s="502"/>
      <c r="AN5" s="511"/>
      <c r="AO5" s="501" t="s">
        <v>32</v>
      </c>
      <c r="AP5" s="502"/>
      <c r="AQ5" s="502"/>
      <c r="AR5" s="511"/>
      <c r="AS5" s="501" t="s">
        <v>92</v>
      </c>
      <c r="AT5" s="502"/>
      <c r="AU5" s="502"/>
      <c r="AV5" s="503"/>
      <c r="AW5" s="504" t="s">
        <v>0</v>
      </c>
      <c r="AX5" s="499" t="s">
        <v>1</v>
      </c>
      <c r="AY5" s="499" t="s">
        <v>2</v>
      </c>
      <c r="AZ5" s="499" t="s">
        <v>33</v>
      </c>
      <c r="BA5" s="615" t="s">
        <v>34</v>
      </c>
      <c r="BB5" s="509" t="s">
        <v>35</v>
      </c>
      <c r="BC5" s="617" t="s">
        <v>36</v>
      </c>
      <c r="BD5" s="497" t="s">
        <v>93</v>
      </c>
      <c r="BE5" s="620" t="s">
        <v>99</v>
      </c>
      <c r="BF5" s="515" t="s">
        <v>100</v>
      </c>
      <c r="BG5" s="631" t="s">
        <v>101</v>
      </c>
      <c r="BH5" s="633" t="s">
        <v>48</v>
      </c>
    </row>
    <row r="6" spans="1:72" ht="332.25" customHeight="1" thickBot="1" x14ac:dyDescent="0.45">
      <c r="A6" s="593"/>
      <c r="B6" s="594"/>
      <c r="C6" s="595"/>
      <c r="D6" s="598"/>
      <c r="E6" s="607"/>
      <c r="F6" s="600"/>
      <c r="G6" s="608"/>
      <c r="H6" s="600"/>
      <c r="I6" s="609"/>
      <c r="J6" s="609"/>
      <c r="K6" s="556"/>
      <c r="L6" s="609"/>
      <c r="M6" s="556"/>
      <c r="N6" s="609"/>
      <c r="O6" s="600"/>
      <c r="P6" s="601"/>
      <c r="Q6" s="36" t="s">
        <v>27</v>
      </c>
      <c r="R6" s="37" t="s">
        <v>28</v>
      </c>
      <c r="S6" s="37" t="s">
        <v>50</v>
      </c>
      <c r="T6" s="38" t="s">
        <v>47</v>
      </c>
      <c r="U6" s="127" t="s">
        <v>27</v>
      </c>
      <c r="V6" s="37" t="s">
        <v>28</v>
      </c>
      <c r="W6" s="37" t="s">
        <v>50</v>
      </c>
      <c r="X6" s="39" t="s">
        <v>47</v>
      </c>
      <c r="Y6" s="36" t="s">
        <v>27</v>
      </c>
      <c r="Z6" s="37" t="s">
        <v>28</v>
      </c>
      <c r="AA6" s="37" t="s">
        <v>50</v>
      </c>
      <c r="AB6" s="38" t="s">
        <v>47</v>
      </c>
      <c r="AC6" s="127" t="s">
        <v>27</v>
      </c>
      <c r="AD6" s="37" t="s">
        <v>28</v>
      </c>
      <c r="AE6" s="37" t="s">
        <v>50</v>
      </c>
      <c r="AF6" s="39" t="s">
        <v>47</v>
      </c>
      <c r="AG6" s="127" t="s">
        <v>27</v>
      </c>
      <c r="AH6" s="37" t="s">
        <v>28</v>
      </c>
      <c r="AI6" s="37" t="s">
        <v>50</v>
      </c>
      <c r="AJ6" s="39" t="s">
        <v>47</v>
      </c>
      <c r="AK6" s="36" t="s">
        <v>27</v>
      </c>
      <c r="AL6" s="37" t="s">
        <v>28</v>
      </c>
      <c r="AM6" s="37" t="s">
        <v>50</v>
      </c>
      <c r="AN6" s="38" t="s">
        <v>47</v>
      </c>
      <c r="AO6" s="127" t="s">
        <v>27</v>
      </c>
      <c r="AP6" s="37" t="s">
        <v>28</v>
      </c>
      <c r="AQ6" s="37" t="s">
        <v>50</v>
      </c>
      <c r="AR6" s="38" t="s">
        <v>47</v>
      </c>
      <c r="AS6" s="127" t="s">
        <v>27</v>
      </c>
      <c r="AT6" s="37" t="s">
        <v>28</v>
      </c>
      <c r="AU6" s="37" t="s">
        <v>50</v>
      </c>
      <c r="AV6" s="39" t="s">
        <v>47</v>
      </c>
      <c r="AW6" s="613"/>
      <c r="AX6" s="614"/>
      <c r="AY6" s="614"/>
      <c r="AZ6" s="614"/>
      <c r="BA6" s="616"/>
      <c r="BB6" s="513"/>
      <c r="BC6" s="618"/>
      <c r="BD6" s="619"/>
      <c r="BE6" s="621"/>
      <c r="BF6" s="622"/>
      <c r="BG6" s="632"/>
      <c r="BH6" s="601"/>
    </row>
    <row r="7" spans="1:72" ht="50.2" customHeight="1" thickBot="1" x14ac:dyDescent="0.45">
      <c r="A7" s="35" t="s">
        <v>13</v>
      </c>
      <c r="B7" s="28" t="s">
        <v>37</v>
      </c>
      <c r="C7" s="29"/>
      <c r="D7" s="41">
        <f>SUM(D8:D16)</f>
        <v>30</v>
      </c>
      <c r="E7" s="33">
        <f>SUM(E8:E16)</f>
        <v>830</v>
      </c>
      <c r="F7" s="31">
        <f t="shared" ref="F7:BH7" si="0">SUM(F8:F16)</f>
        <v>345</v>
      </c>
      <c r="G7" s="31">
        <f t="shared" si="0"/>
        <v>31</v>
      </c>
      <c r="H7" s="31">
        <f t="shared" si="0"/>
        <v>229</v>
      </c>
      <c r="I7" s="31">
        <f t="shared" si="0"/>
        <v>66</v>
      </c>
      <c r="J7" s="31">
        <f t="shared" si="0"/>
        <v>12</v>
      </c>
      <c r="K7" s="31">
        <f t="shared" si="0"/>
        <v>151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85</v>
      </c>
      <c r="P7" s="32">
        <f t="shared" si="0"/>
        <v>485</v>
      </c>
      <c r="Q7" s="30">
        <f t="shared" si="0"/>
        <v>10</v>
      </c>
      <c r="R7" s="31">
        <f t="shared" si="0"/>
        <v>54</v>
      </c>
      <c r="S7" s="31">
        <f t="shared" si="0"/>
        <v>15</v>
      </c>
      <c r="T7" s="34">
        <f t="shared" si="0"/>
        <v>66</v>
      </c>
      <c r="U7" s="33">
        <f t="shared" si="0"/>
        <v>3</v>
      </c>
      <c r="V7" s="31">
        <f t="shared" si="0"/>
        <v>61</v>
      </c>
      <c r="W7" s="31">
        <f t="shared" si="0"/>
        <v>20</v>
      </c>
      <c r="X7" s="32">
        <f t="shared" si="0"/>
        <v>86</v>
      </c>
      <c r="Y7" s="30">
        <f t="shared" si="0"/>
        <v>0</v>
      </c>
      <c r="Z7" s="31">
        <f t="shared" si="0"/>
        <v>42</v>
      </c>
      <c r="AA7" s="31">
        <f t="shared" si="0"/>
        <v>15</v>
      </c>
      <c r="AB7" s="34">
        <f t="shared" si="0"/>
        <v>113</v>
      </c>
      <c r="AC7" s="33">
        <f t="shared" si="0"/>
        <v>10</v>
      </c>
      <c r="AD7" s="31">
        <f t="shared" si="0"/>
        <v>52</v>
      </c>
      <c r="AE7" s="31">
        <f t="shared" si="0"/>
        <v>15</v>
      </c>
      <c r="AF7" s="32">
        <f t="shared" si="0"/>
        <v>143</v>
      </c>
      <c r="AG7" s="33">
        <f t="shared" si="0"/>
        <v>8</v>
      </c>
      <c r="AH7" s="31">
        <f t="shared" si="0"/>
        <v>20</v>
      </c>
      <c r="AI7" s="31">
        <f t="shared" si="0"/>
        <v>20</v>
      </c>
      <c r="AJ7" s="32">
        <f t="shared" si="0"/>
        <v>77</v>
      </c>
      <c r="AK7" s="30">
        <f t="shared" si="0"/>
        <v>0</v>
      </c>
      <c r="AL7" s="31">
        <f t="shared" si="0"/>
        <v>0</v>
      </c>
      <c r="AM7" s="31">
        <f t="shared" si="0"/>
        <v>0</v>
      </c>
      <c r="AN7" s="34">
        <f t="shared" si="0"/>
        <v>0</v>
      </c>
      <c r="AO7" s="33">
        <f t="shared" si="0"/>
        <v>0</v>
      </c>
      <c r="AP7" s="31">
        <f t="shared" si="0"/>
        <v>0</v>
      </c>
      <c r="AQ7" s="31">
        <f t="shared" si="0"/>
        <v>0</v>
      </c>
      <c r="AR7" s="34">
        <f t="shared" si="0"/>
        <v>0</v>
      </c>
      <c r="AS7" s="33">
        <f t="shared" si="0"/>
        <v>0</v>
      </c>
      <c r="AT7" s="31">
        <f t="shared" si="0"/>
        <v>0</v>
      </c>
      <c r="AU7" s="31">
        <f t="shared" si="0"/>
        <v>0</v>
      </c>
      <c r="AV7" s="32">
        <f t="shared" si="0"/>
        <v>0</v>
      </c>
      <c r="AW7" s="33">
        <f t="shared" si="0"/>
        <v>5</v>
      </c>
      <c r="AX7" s="31">
        <f t="shared" si="0"/>
        <v>6</v>
      </c>
      <c r="AY7" s="31">
        <f t="shared" si="0"/>
        <v>6</v>
      </c>
      <c r="AZ7" s="31">
        <f t="shared" si="0"/>
        <v>8</v>
      </c>
      <c r="BA7" s="31">
        <f t="shared" si="0"/>
        <v>5</v>
      </c>
      <c r="BB7" s="31">
        <f t="shared" si="0"/>
        <v>0</v>
      </c>
      <c r="BC7" s="31">
        <f t="shared" si="0"/>
        <v>0</v>
      </c>
      <c r="BD7" s="32">
        <f t="shared" si="0"/>
        <v>0</v>
      </c>
      <c r="BE7" s="30">
        <f t="shared" si="0"/>
        <v>13.000000000000002</v>
      </c>
      <c r="BF7" s="31">
        <f t="shared" si="0"/>
        <v>0</v>
      </c>
      <c r="BG7" s="31">
        <f t="shared" si="0"/>
        <v>5</v>
      </c>
      <c r="BH7" s="32">
        <f t="shared" si="0"/>
        <v>17</v>
      </c>
    </row>
    <row r="8" spans="1:72" ht="35.200000000000003" customHeight="1" x14ac:dyDescent="0.4">
      <c r="A8" s="460" t="s">
        <v>10</v>
      </c>
      <c r="B8" s="321" t="s">
        <v>80</v>
      </c>
      <c r="C8" s="207" t="s">
        <v>81</v>
      </c>
      <c r="D8" s="208">
        <f>SUM(AW8:BD8)</f>
        <v>12</v>
      </c>
      <c r="E8" s="209">
        <f>SUM(F8,P8)</f>
        <v>360</v>
      </c>
      <c r="F8" s="210">
        <f>SUM(G8:H8,O8)</f>
        <v>150</v>
      </c>
      <c r="G8" s="211">
        <f t="shared" ref="G8:H10" si="1">SUM(Q8,U8,Y8,AC8,AG8,AK8,AO8,AS8)</f>
        <v>0</v>
      </c>
      <c r="H8" s="211">
        <f t="shared" si="1"/>
        <v>120</v>
      </c>
      <c r="I8" s="212"/>
      <c r="J8" s="213"/>
      <c r="K8" s="213">
        <v>120</v>
      </c>
      <c r="L8" s="213"/>
      <c r="M8" s="213"/>
      <c r="N8" s="213"/>
      <c r="O8" s="211">
        <f t="shared" ref="O8:P10" si="2">SUM(S8,W8,AA8,AE8,AI8,AM8,AQ8,AU8)</f>
        <v>30</v>
      </c>
      <c r="P8" s="214">
        <f>SUM(T8,X8,AB8,AF8,AJ8,AN8,AR8,AV8)</f>
        <v>210</v>
      </c>
      <c r="Q8" s="215"/>
      <c r="R8" s="216">
        <v>30</v>
      </c>
      <c r="S8" s="217">
        <v>5</v>
      </c>
      <c r="T8" s="218">
        <v>25</v>
      </c>
      <c r="U8" s="219"/>
      <c r="V8" s="220">
        <v>30</v>
      </c>
      <c r="W8" s="221">
        <v>5</v>
      </c>
      <c r="X8" s="222">
        <v>25</v>
      </c>
      <c r="Y8" s="223"/>
      <c r="Z8" s="216">
        <v>30</v>
      </c>
      <c r="AA8" s="217">
        <v>10</v>
      </c>
      <c r="AB8" s="218">
        <v>80</v>
      </c>
      <c r="AC8" s="219"/>
      <c r="AD8" s="220">
        <v>30</v>
      </c>
      <c r="AE8" s="221">
        <v>10</v>
      </c>
      <c r="AF8" s="222">
        <v>80</v>
      </c>
      <c r="AG8" s="223"/>
      <c r="AH8" s="216"/>
      <c r="AI8" s="217"/>
      <c r="AJ8" s="218"/>
      <c r="AK8" s="224"/>
      <c r="AL8" s="221"/>
      <c r="AM8" s="221"/>
      <c r="AN8" s="222"/>
      <c r="AO8" s="223"/>
      <c r="AP8" s="217"/>
      <c r="AQ8" s="217"/>
      <c r="AR8" s="218"/>
      <c r="AS8" s="224"/>
      <c r="AT8" s="221"/>
      <c r="AU8" s="221"/>
      <c r="AV8" s="222"/>
      <c r="AW8" s="228">
        <v>2</v>
      </c>
      <c r="AX8" s="217">
        <v>2</v>
      </c>
      <c r="AY8" s="217">
        <v>4</v>
      </c>
      <c r="AZ8" s="217">
        <v>4</v>
      </c>
      <c r="BA8" s="217"/>
      <c r="BB8" s="217"/>
      <c r="BC8" s="217"/>
      <c r="BD8" s="229"/>
      <c r="BE8" s="224">
        <f>SUM(F8)/25</f>
        <v>6</v>
      </c>
      <c r="BF8" s="221"/>
      <c r="BG8" s="221"/>
      <c r="BH8" s="222"/>
    </row>
    <row r="9" spans="1:72" ht="35.200000000000003" customHeight="1" x14ac:dyDescent="0.4">
      <c r="A9" s="461" t="s">
        <v>9</v>
      </c>
      <c r="B9" s="322" t="s">
        <v>60</v>
      </c>
      <c r="C9" s="323" t="s">
        <v>250</v>
      </c>
      <c r="D9" s="324">
        <f t="shared" ref="D9:D16" si="3">SUM(AW9:BD9)</f>
        <v>1</v>
      </c>
      <c r="E9" s="325">
        <f>SUM(F9,P9)</f>
        <v>25</v>
      </c>
      <c r="F9" s="326">
        <f>SUM(G9:H9,O9)</f>
        <v>17</v>
      </c>
      <c r="G9" s="327">
        <f t="shared" si="1"/>
        <v>0</v>
      </c>
      <c r="H9" s="327">
        <f t="shared" si="1"/>
        <v>12</v>
      </c>
      <c r="I9" s="328"/>
      <c r="J9" s="328">
        <v>12</v>
      </c>
      <c r="K9" s="328"/>
      <c r="L9" s="328"/>
      <c r="M9" s="328"/>
      <c r="N9" s="328"/>
      <c r="O9" s="327">
        <f t="shared" si="2"/>
        <v>5</v>
      </c>
      <c r="P9" s="329">
        <f t="shared" si="2"/>
        <v>8</v>
      </c>
      <c r="Q9" s="237"/>
      <c r="R9" s="330">
        <v>12</v>
      </c>
      <c r="S9" s="235">
        <v>5</v>
      </c>
      <c r="T9" s="238">
        <v>8</v>
      </c>
      <c r="U9" s="234"/>
      <c r="V9" s="235"/>
      <c r="W9" s="235"/>
      <c r="X9" s="236"/>
      <c r="Y9" s="237"/>
      <c r="Z9" s="235"/>
      <c r="AA9" s="235"/>
      <c r="AB9" s="238"/>
      <c r="AC9" s="234"/>
      <c r="AD9" s="235"/>
      <c r="AE9" s="235"/>
      <c r="AF9" s="236"/>
      <c r="AG9" s="237"/>
      <c r="AH9" s="235"/>
      <c r="AI9" s="235"/>
      <c r="AJ9" s="238"/>
      <c r="AK9" s="234"/>
      <c r="AL9" s="235"/>
      <c r="AM9" s="235"/>
      <c r="AN9" s="236"/>
      <c r="AO9" s="237"/>
      <c r="AP9" s="235"/>
      <c r="AQ9" s="235"/>
      <c r="AR9" s="238"/>
      <c r="AS9" s="234"/>
      <c r="AT9" s="235"/>
      <c r="AU9" s="235"/>
      <c r="AV9" s="236"/>
      <c r="AW9" s="234">
        <v>1</v>
      </c>
      <c r="AX9" s="235"/>
      <c r="AY9" s="235"/>
      <c r="AZ9" s="235"/>
      <c r="BA9" s="235"/>
      <c r="BB9" s="235"/>
      <c r="BC9" s="235"/>
      <c r="BD9" s="236"/>
      <c r="BE9" s="234">
        <f>SUM(F9)/25</f>
        <v>0.68</v>
      </c>
      <c r="BF9" s="235"/>
      <c r="BG9" s="235"/>
      <c r="BH9" s="236"/>
    </row>
    <row r="10" spans="1:72" ht="35.200000000000003" customHeight="1" x14ac:dyDescent="0.4">
      <c r="A10" s="461" t="s">
        <v>8</v>
      </c>
      <c r="B10" s="331" t="s">
        <v>282</v>
      </c>
      <c r="C10" s="332" t="s">
        <v>255</v>
      </c>
      <c r="D10" s="324">
        <f t="shared" si="3"/>
        <v>8</v>
      </c>
      <c r="E10" s="325">
        <f>SUM(F10,P10)</f>
        <v>200</v>
      </c>
      <c r="F10" s="326">
        <f>SUM(G10:H10,O10)</f>
        <v>68</v>
      </c>
      <c r="G10" s="327">
        <f t="shared" si="1"/>
        <v>0</v>
      </c>
      <c r="H10" s="327">
        <f t="shared" si="1"/>
        <v>48</v>
      </c>
      <c r="I10" s="328">
        <v>48</v>
      </c>
      <c r="J10" s="328"/>
      <c r="K10" s="328"/>
      <c r="L10" s="328"/>
      <c r="M10" s="328"/>
      <c r="N10" s="328"/>
      <c r="O10" s="327">
        <f t="shared" si="2"/>
        <v>20</v>
      </c>
      <c r="P10" s="329">
        <f t="shared" si="2"/>
        <v>132</v>
      </c>
      <c r="Q10" s="333"/>
      <c r="R10" s="240">
        <v>12</v>
      </c>
      <c r="S10" s="333">
        <v>5</v>
      </c>
      <c r="T10" s="334">
        <v>33</v>
      </c>
      <c r="U10" s="335"/>
      <c r="V10" s="240">
        <v>12</v>
      </c>
      <c r="W10" s="333">
        <v>5</v>
      </c>
      <c r="X10" s="336">
        <v>33</v>
      </c>
      <c r="Y10" s="337"/>
      <c r="Z10" s="240">
        <v>12</v>
      </c>
      <c r="AA10" s="240">
        <v>5</v>
      </c>
      <c r="AB10" s="338">
        <v>33</v>
      </c>
      <c r="AC10" s="335"/>
      <c r="AD10" s="240">
        <v>12</v>
      </c>
      <c r="AE10" s="333">
        <v>5</v>
      </c>
      <c r="AF10" s="336">
        <v>33</v>
      </c>
      <c r="AG10" s="339"/>
      <c r="AH10" s="333"/>
      <c r="AI10" s="333"/>
      <c r="AJ10" s="334"/>
      <c r="AK10" s="335"/>
      <c r="AL10" s="333"/>
      <c r="AM10" s="333"/>
      <c r="AN10" s="336"/>
      <c r="AO10" s="337"/>
      <c r="AP10" s="333"/>
      <c r="AQ10" s="333"/>
      <c r="AR10" s="334"/>
      <c r="AS10" s="340"/>
      <c r="AT10" s="240"/>
      <c r="AU10" s="240"/>
      <c r="AV10" s="341"/>
      <c r="AW10" s="340">
        <v>2</v>
      </c>
      <c r="AX10" s="333">
        <v>2</v>
      </c>
      <c r="AY10" s="240">
        <v>2</v>
      </c>
      <c r="AZ10" s="333">
        <v>2</v>
      </c>
      <c r="BA10" s="333"/>
      <c r="BB10" s="333"/>
      <c r="BC10" s="333"/>
      <c r="BD10" s="341"/>
      <c r="BE10" s="234">
        <f t="shared" ref="BE10:BE15" si="4">SUM(F10)/25</f>
        <v>2.72</v>
      </c>
      <c r="BF10" s="333"/>
      <c r="BG10" s="333"/>
      <c r="BH10" s="336">
        <v>8</v>
      </c>
    </row>
    <row r="11" spans="1:72" ht="35.200000000000003" customHeight="1" x14ac:dyDescent="0.4">
      <c r="A11" s="461" t="s">
        <v>7</v>
      </c>
      <c r="B11" s="322" t="s">
        <v>229</v>
      </c>
      <c r="C11" s="323" t="s">
        <v>252</v>
      </c>
      <c r="D11" s="324">
        <f t="shared" si="3"/>
        <v>2</v>
      </c>
      <c r="E11" s="325">
        <f t="shared" ref="E11:E16" si="5">SUM(F11,P11)</f>
        <v>50</v>
      </c>
      <c r="F11" s="326">
        <f t="shared" ref="F11:F16" si="6">SUM(G11:H11,O11)</f>
        <v>22</v>
      </c>
      <c r="G11" s="327">
        <f t="shared" ref="G11:H16" si="7">SUM(Q11,U11,Y11,AC11,AG11,AK11,AO11,AS11)</f>
        <v>0</v>
      </c>
      <c r="H11" s="327">
        <f t="shared" si="7"/>
        <v>12</v>
      </c>
      <c r="I11" s="328"/>
      <c r="J11" s="328"/>
      <c r="K11" s="328">
        <v>12</v>
      </c>
      <c r="L11" s="328"/>
      <c r="M11" s="328"/>
      <c r="N11" s="328"/>
      <c r="O11" s="327">
        <f t="shared" ref="O11:P16" si="8">SUM(S11,W11,AA11,AE11,AI11,AM11,AQ11,AU11)</f>
        <v>10</v>
      </c>
      <c r="P11" s="329">
        <f t="shared" si="8"/>
        <v>28</v>
      </c>
      <c r="Q11" s="342"/>
      <c r="R11" s="330"/>
      <c r="S11" s="235"/>
      <c r="T11" s="238"/>
      <c r="U11" s="343"/>
      <c r="V11" s="330">
        <v>12</v>
      </c>
      <c r="W11" s="235">
        <v>10</v>
      </c>
      <c r="X11" s="236">
        <v>28</v>
      </c>
      <c r="Y11" s="237"/>
      <c r="Z11" s="235"/>
      <c r="AA11" s="235"/>
      <c r="AB11" s="238"/>
      <c r="AC11" s="234"/>
      <c r="AD11" s="235"/>
      <c r="AE11" s="235"/>
      <c r="AF11" s="236"/>
      <c r="AG11" s="237"/>
      <c r="AH11" s="235"/>
      <c r="AI11" s="235"/>
      <c r="AJ11" s="238"/>
      <c r="AK11" s="234"/>
      <c r="AL11" s="235"/>
      <c r="AM11" s="235"/>
      <c r="AN11" s="236"/>
      <c r="AO11" s="237"/>
      <c r="AP11" s="235"/>
      <c r="AQ11" s="235"/>
      <c r="AR11" s="238"/>
      <c r="AS11" s="234"/>
      <c r="AT11" s="235"/>
      <c r="AU11" s="235"/>
      <c r="AV11" s="236"/>
      <c r="AW11" s="234"/>
      <c r="AX11" s="235">
        <v>2</v>
      </c>
      <c r="AY11" s="235"/>
      <c r="AZ11" s="235"/>
      <c r="BA11" s="235"/>
      <c r="BB11" s="235"/>
      <c r="BC11" s="235"/>
      <c r="BD11" s="236"/>
      <c r="BE11" s="234">
        <f t="shared" si="4"/>
        <v>0.88</v>
      </c>
      <c r="BF11" s="235"/>
      <c r="BG11" s="235">
        <v>2</v>
      </c>
      <c r="BH11" s="236">
        <v>2</v>
      </c>
    </row>
    <row r="12" spans="1:72" ht="35.200000000000003" customHeight="1" x14ac:dyDescent="0.4">
      <c r="A12" s="461" t="s">
        <v>6</v>
      </c>
      <c r="B12" s="322" t="s">
        <v>230</v>
      </c>
      <c r="C12" s="323" t="s">
        <v>254</v>
      </c>
      <c r="D12" s="324">
        <f t="shared" si="3"/>
        <v>4</v>
      </c>
      <c r="E12" s="325">
        <f>SUM(F12,P12)</f>
        <v>100</v>
      </c>
      <c r="F12" s="326">
        <f>SUM(G12:H12,O12)</f>
        <v>31</v>
      </c>
      <c r="G12" s="327">
        <f>SUM(Q12,U12,Y12,AC12,AG12,AK12,AO12,AS12)</f>
        <v>8</v>
      </c>
      <c r="H12" s="327">
        <f>SUM(R12,V12,Z12,AD12,AH12,AL12,AP12,AT12)</f>
        <v>8</v>
      </c>
      <c r="I12" s="328">
        <v>8</v>
      </c>
      <c r="J12" s="328"/>
      <c r="K12" s="328"/>
      <c r="L12" s="328"/>
      <c r="M12" s="328"/>
      <c r="N12" s="328"/>
      <c r="O12" s="327">
        <f>SUM(S12,W12,AA12,AE12,AI12,AM12,AQ12,AU12)</f>
        <v>15</v>
      </c>
      <c r="P12" s="329">
        <f>SUM(T12,X12,AB12,AF12,AJ12,AN12,AR12,AV12)</f>
        <v>69</v>
      </c>
      <c r="Q12" s="342"/>
      <c r="R12" s="330"/>
      <c r="S12" s="235"/>
      <c r="T12" s="238"/>
      <c r="U12" s="234"/>
      <c r="V12" s="235"/>
      <c r="W12" s="235"/>
      <c r="X12" s="236"/>
      <c r="Y12" s="237"/>
      <c r="Z12" s="235"/>
      <c r="AA12" s="235"/>
      <c r="AB12" s="238"/>
      <c r="AC12" s="234"/>
      <c r="AD12" s="235"/>
      <c r="AE12" s="235"/>
      <c r="AF12" s="236"/>
      <c r="AG12" s="342">
        <v>8</v>
      </c>
      <c r="AH12" s="330">
        <v>8</v>
      </c>
      <c r="AI12" s="235">
        <v>15</v>
      </c>
      <c r="AJ12" s="238">
        <v>69</v>
      </c>
      <c r="AK12" s="234"/>
      <c r="AL12" s="235"/>
      <c r="AM12" s="235"/>
      <c r="AN12" s="236"/>
      <c r="AO12" s="342"/>
      <c r="AP12" s="330"/>
      <c r="AQ12" s="235"/>
      <c r="AR12" s="238"/>
      <c r="AS12" s="343"/>
      <c r="AT12" s="330"/>
      <c r="AU12" s="330"/>
      <c r="AV12" s="243"/>
      <c r="AW12" s="234"/>
      <c r="AX12" s="235"/>
      <c r="AY12" s="235"/>
      <c r="AZ12" s="235"/>
      <c r="BA12" s="235">
        <v>4</v>
      </c>
      <c r="BB12" s="235"/>
      <c r="BC12" s="235"/>
      <c r="BD12" s="236"/>
      <c r="BE12" s="234">
        <f t="shared" si="4"/>
        <v>1.24</v>
      </c>
      <c r="BF12" s="235"/>
      <c r="BG12" s="235"/>
      <c r="BH12" s="236">
        <v>4</v>
      </c>
    </row>
    <row r="13" spans="1:72" ht="35.200000000000003" customHeight="1" x14ac:dyDescent="0.4">
      <c r="A13" s="461" t="s">
        <v>5</v>
      </c>
      <c r="B13" s="322" t="s">
        <v>83</v>
      </c>
      <c r="C13" s="323" t="s">
        <v>257</v>
      </c>
      <c r="D13" s="324">
        <f t="shared" si="3"/>
        <v>0</v>
      </c>
      <c r="E13" s="325">
        <f t="shared" si="5"/>
        <v>10</v>
      </c>
      <c r="F13" s="326">
        <f t="shared" si="6"/>
        <v>10</v>
      </c>
      <c r="G13" s="327">
        <f t="shared" si="7"/>
        <v>3</v>
      </c>
      <c r="H13" s="327">
        <f t="shared" si="7"/>
        <v>7</v>
      </c>
      <c r="I13" s="328"/>
      <c r="J13" s="328"/>
      <c r="K13" s="328">
        <v>7</v>
      </c>
      <c r="L13" s="328"/>
      <c r="M13" s="328"/>
      <c r="N13" s="328"/>
      <c r="O13" s="327">
        <f t="shared" si="8"/>
        <v>0</v>
      </c>
      <c r="P13" s="329">
        <f t="shared" si="8"/>
        <v>0</v>
      </c>
      <c r="Q13" s="342"/>
      <c r="R13" s="330"/>
      <c r="S13" s="235"/>
      <c r="T13" s="238"/>
      <c r="U13" s="343">
        <v>3</v>
      </c>
      <c r="V13" s="330">
        <v>7</v>
      </c>
      <c r="W13" s="235"/>
      <c r="X13" s="236"/>
      <c r="Y13" s="237"/>
      <c r="Z13" s="235"/>
      <c r="AA13" s="235"/>
      <c r="AB13" s="238"/>
      <c r="AC13" s="234"/>
      <c r="AD13" s="235"/>
      <c r="AE13" s="235"/>
      <c r="AF13" s="236"/>
      <c r="AG13" s="342"/>
      <c r="AH13" s="330"/>
      <c r="AI13" s="235"/>
      <c r="AJ13" s="238"/>
      <c r="AK13" s="234"/>
      <c r="AL13" s="235"/>
      <c r="AM13" s="235"/>
      <c r="AN13" s="236"/>
      <c r="AO13" s="342"/>
      <c r="AP13" s="330"/>
      <c r="AQ13" s="235"/>
      <c r="AR13" s="238"/>
      <c r="AS13" s="343"/>
      <c r="AT13" s="330"/>
      <c r="AU13" s="330"/>
      <c r="AV13" s="243"/>
      <c r="AW13" s="234"/>
      <c r="AX13" s="235"/>
      <c r="AY13" s="235"/>
      <c r="AZ13" s="235"/>
      <c r="BA13" s="235"/>
      <c r="BB13" s="235"/>
      <c r="BC13" s="235"/>
      <c r="BD13" s="236"/>
      <c r="BE13" s="234"/>
      <c r="BF13" s="235"/>
      <c r="BG13" s="235"/>
      <c r="BH13" s="236"/>
    </row>
    <row r="14" spans="1:72" ht="35.200000000000003" customHeight="1" x14ac:dyDescent="0.4">
      <c r="A14" s="461" t="s">
        <v>20</v>
      </c>
      <c r="B14" s="322" t="s">
        <v>94</v>
      </c>
      <c r="C14" s="323" t="s">
        <v>254</v>
      </c>
      <c r="D14" s="324">
        <f t="shared" si="3"/>
        <v>1</v>
      </c>
      <c r="E14" s="325">
        <f t="shared" si="5"/>
        <v>25</v>
      </c>
      <c r="F14" s="326">
        <f t="shared" si="6"/>
        <v>17</v>
      </c>
      <c r="G14" s="327">
        <f t="shared" si="7"/>
        <v>0</v>
      </c>
      <c r="H14" s="327">
        <f t="shared" si="7"/>
        <v>12</v>
      </c>
      <c r="I14" s="328"/>
      <c r="J14" s="328"/>
      <c r="K14" s="328">
        <v>12</v>
      </c>
      <c r="L14" s="328"/>
      <c r="M14" s="328"/>
      <c r="N14" s="328"/>
      <c r="O14" s="327">
        <f t="shared" si="8"/>
        <v>5</v>
      </c>
      <c r="P14" s="329">
        <f t="shared" si="8"/>
        <v>8</v>
      </c>
      <c r="Q14" s="237"/>
      <c r="R14" s="235"/>
      <c r="S14" s="235"/>
      <c r="T14" s="238"/>
      <c r="U14" s="234"/>
      <c r="V14" s="235"/>
      <c r="W14" s="235"/>
      <c r="X14" s="236"/>
      <c r="Y14" s="237"/>
      <c r="Z14" s="235"/>
      <c r="AA14" s="235"/>
      <c r="AB14" s="238"/>
      <c r="AC14" s="234"/>
      <c r="AD14" s="235"/>
      <c r="AE14" s="235"/>
      <c r="AF14" s="236"/>
      <c r="AG14" s="237"/>
      <c r="AH14" s="330">
        <v>12</v>
      </c>
      <c r="AI14" s="235">
        <v>5</v>
      </c>
      <c r="AJ14" s="238">
        <v>8</v>
      </c>
      <c r="AK14" s="234"/>
      <c r="AL14" s="235"/>
      <c r="AM14" s="235"/>
      <c r="AN14" s="236"/>
      <c r="AO14" s="342"/>
      <c r="AP14" s="330"/>
      <c r="AQ14" s="235"/>
      <c r="AR14" s="238"/>
      <c r="AS14" s="343"/>
      <c r="AT14" s="330"/>
      <c r="AU14" s="330"/>
      <c r="AV14" s="243"/>
      <c r="AW14" s="234"/>
      <c r="AX14" s="235"/>
      <c r="AY14" s="235"/>
      <c r="AZ14" s="235"/>
      <c r="BA14" s="235">
        <v>1</v>
      </c>
      <c r="BB14" s="235"/>
      <c r="BC14" s="235"/>
      <c r="BD14" s="236"/>
      <c r="BE14" s="234">
        <f t="shared" si="4"/>
        <v>0.68</v>
      </c>
      <c r="BF14" s="235"/>
      <c r="BG14" s="235">
        <v>1</v>
      </c>
      <c r="BH14" s="236">
        <v>1</v>
      </c>
    </row>
    <row r="15" spans="1:72" ht="35.200000000000003" customHeight="1" x14ac:dyDescent="0.4">
      <c r="A15" s="461" t="s">
        <v>21</v>
      </c>
      <c r="B15" s="322" t="s">
        <v>231</v>
      </c>
      <c r="C15" s="323" t="s">
        <v>253</v>
      </c>
      <c r="D15" s="324">
        <f t="shared" si="3"/>
        <v>2</v>
      </c>
      <c r="E15" s="325">
        <f t="shared" si="5"/>
        <v>50</v>
      </c>
      <c r="F15" s="326">
        <f t="shared" si="6"/>
        <v>20</v>
      </c>
      <c r="G15" s="327">
        <f t="shared" si="7"/>
        <v>10</v>
      </c>
      <c r="H15" s="327">
        <f t="shared" si="7"/>
        <v>10</v>
      </c>
      <c r="I15" s="328">
        <v>10</v>
      </c>
      <c r="J15" s="328"/>
      <c r="K15" s="328"/>
      <c r="L15" s="328"/>
      <c r="M15" s="328"/>
      <c r="N15" s="328"/>
      <c r="O15" s="327">
        <f t="shared" si="8"/>
        <v>0</v>
      </c>
      <c r="P15" s="329">
        <f t="shared" si="8"/>
        <v>30</v>
      </c>
      <c r="Q15" s="237"/>
      <c r="R15" s="235"/>
      <c r="S15" s="235"/>
      <c r="T15" s="238"/>
      <c r="U15" s="343"/>
      <c r="V15" s="330"/>
      <c r="W15" s="235"/>
      <c r="X15" s="236"/>
      <c r="Y15" s="237"/>
      <c r="Z15" s="235"/>
      <c r="AA15" s="235"/>
      <c r="AB15" s="238"/>
      <c r="AC15" s="343">
        <v>10</v>
      </c>
      <c r="AD15" s="330">
        <v>10</v>
      </c>
      <c r="AE15" s="235">
        <v>0</v>
      </c>
      <c r="AF15" s="236">
        <v>30</v>
      </c>
      <c r="AG15" s="237"/>
      <c r="AH15" s="235"/>
      <c r="AI15" s="235"/>
      <c r="AJ15" s="238"/>
      <c r="AK15" s="234"/>
      <c r="AL15" s="235"/>
      <c r="AM15" s="235"/>
      <c r="AN15" s="236"/>
      <c r="AO15" s="342"/>
      <c r="AP15" s="330"/>
      <c r="AQ15" s="235"/>
      <c r="AR15" s="238"/>
      <c r="AS15" s="343"/>
      <c r="AT15" s="330"/>
      <c r="AU15" s="330"/>
      <c r="AV15" s="243"/>
      <c r="AW15" s="234"/>
      <c r="AX15" s="235"/>
      <c r="AY15" s="235"/>
      <c r="AZ15" s="235">
        <v>2</v>
      </c>
      <c r="BA15" s="235"/>
      <c r="BB15" s="235"/>
      <c r="BC15" s="235"/>
      <c r="BD15" s="236"/>
      <c r="BE15" s="234">
        <f t="shared" si="4"/>
        <v>0.8</v>
      </c>
      <c r="BF15" s="235"/>
      <c r="BG15" s="235">
        <v>2</v>
      </c>
      <c r="BH15" s="236">
        <v>2</v>
      </c>
    </row>
    <row r="16" spans="1:72" ht="35.200000000000003" customHeight="1" thickBot="1" x14ac:dyDescent="0.45">
      <c r="A16" s="462" t="s">
        <v>22</v>
      </c>
      <c r="B16" s="344" t="s">
        <v>71</v>
      </c>
      <c r="C16" s="345" t="s">
        <v>256</v>
      </c>
      <c r="D16" s="346">
        <f t="shared" si="3"/>
        <v>0</v>
      </c>
      <c r="E16" s="347">
        <f t="shared" si="5"/>
        <v>10</v>
      </c>
      <c r="F16" s="348">
        <f t="shared" si="6"/>
        <v>10</v>
      </c>
      <c r="G16" s="349">
        <f t="shared" si="7"/>
        <v>10</v>
      </c>
      <c r="H16" s="349">
        <f t="shared" si="7"/>
        <v>0</v>
      </c>
      <c r="I16" s="350"/>
      <c r="J16" s="350"/>
      <c r="K16" s="350"/>
      <c r="L16" s="350"/>
      <c r="M16" s="351"/>
      <c r="N16" s="352"/>
      <c r="O16" s="349">
        <f t="shared" si="8"/>
        <v>0</v>
      </c>
      <c r="P16" s="353">
        <f t="shared" si="8"/>
        <v>0</v>
      </c>
      <c r="Q16" s="354">
        <v>10</v>
      </c>
      <c r="R16" s="250"/>
      <c r="S16" s="250"/>
      <c r="T16" s="355"/>
      <c r="U16" s="356"/>
      <c r="V16" s="250"/>
      <c r="W16" s="250"/>
      <c r="X16" s="251"/>
      <c r="Y16" s="357"/>
      <c r="Z16" s="250"/>
      <c r="AA16" s="250"/>
      <c r="AB16" s="355"/>
      <c r="AC16" s="249"/>
      <c r="AD16" s="250"/>
      <c r="AE16" s="250"/>
      <c r="AF16" s="251"/>
      <c r="AG16" s="357"/>
      <c r="AH16" s="250"/>
      <c r="AI16" s="250"/>
      <c r="AJ16" s="355"/>
      <c r="AK16" s="249"/>
      <c r="AL16" s="250"/>
      <c r="AM16" s="250"/>
      <c r="AN16" s="251"/>
      <c r="AO16" s="357"/>
      <c r="AP16" s="250"/>
      <c r="AQ16" s="250"/>
      <c r="AR16" s="355"/>
      <c r="AS16" s="249"/>
      <c r="AT16" s="250"/>
      <c r="AU16" s="250"/>
      <c r="AV16" s="251"/>
      <c r="AW16" s="249"/>
      <c r="AX16" s="250"/>
      <c r="AY16" s="250"/>
      <c r="AZ16" s="250"/>
      <c r="BA16" s="250"/>
      <c r="BB16" s="250"/>
      <c r="BC16" s="250"/>
      <c r="BD16" s="251"/>
      <c r="BE16" s="234"/>
      <c r="BF16" s="250"/>
      <c r="BG16" s="250"/>
      <c r="BH16" s="251"/>
      <c r="BT16" s="21"/>
    </row>
    <row r="17" spans="1:60" ht="45.7" customHeight="1" thickBot="1" x14ac:dyDescent="0.45">
      <c r="A17" s="280" t="s">
        <v>18</v>
      </c>
      <c r="B17" s="358" t="s">
        <v>38</v>
      </c>
      <c r="C17" s="359"/>
      <c r="D17" s="360">
        <f>SUM(D18:D26)</f>
        <v>40</v>
      </c>
      <c r="E17" s="264">
        <f>SUM(E18:E26)</f>
        <v>1000</v>
      </c>
      <c r="F17" s="265">
        <f t="shared" ref="F17:BH17" si="9">SUM(F18:F26)</f>
        <v>479</v>
      </c>
      <c r="G17" s="265">
        <f t="shared" si="9"/>
        <v>128</v>
      </c>
      <c r="H17" s="265">
        <f t="shared" si="9"/>
        <v>196</v>
      </c>
      <c r="I17" s="265">
        <f t="shared" si="9"/>
        <v>95</v>
      </c>
      <c r="J17" s="265">
        <f t="shared" si="9"/>
        <v>86</v>
      </c>
      <c r="K17" s="265">
        <f t="shared" si="9"/>
        <v>0</v>
      </c>
      <c r="L17" s="265">
        <f t="shared" si="9"/>
        <v>15</v>
      </c>
      <c r="M17" s="265">
        <f t="shared" si="9"/>
        <v>0</v>
      </c>
      <c r="N17" s="265">
        <f t="shared" si="9"/>
        <v>0</v>
      </c>
      <c r="O17" s="265">
        <f t="shared" si="9"/>
        <v>155</v>
      </c>
      <c r="P17" s="265">
        <f t="shared" si="9"/>
        <v>521</v>
      </c>
      <c r="Q17" s="265">
        <f t="shared" si="9"/>
        <v>48</v>
      </c>
      <c r="R17" s="265">
        <f t="shared" si="9"/>
        <v>72</v>
      </c>
      <c r="S17" s="265">
        <f t="shared" si="9"/>
        <v>75</v>
      </c>
      <c r="T17" s="361">
        <f t="shared" si="9"/>
        <v>280</v>
      </c>
      <c r="U17" s="264">
        <f t="shared" si="9"/>
        <v>16</v>
      </c>
      <c r="V17" s="265">
        <f t="shared" si="9"/>
        <v>32</v>
      </c>
      <c r="W17" s="265">
        <f t="shared" si="9"/>
        <v>20</v>
      </c>
      <c r="X17" s="361">
        <f t="shared" si="9"/>
        <v>57</v>
      </c>
      <c r="Y17" s="264">
        <f t="shared" si="9"/>
        <v>8</v>
      </c>
      <c r="Z17" s="265">
        <f t="shared" si="9"/>
        <v>8</v>
      </c>
      <c r="AA17" s="265">
        <f t="shared" si="9"/>
        <v>15</v>
      </c>
      <c r="AB17" s="361">
        <f t="shared" si="9"/>
        <v>44</v>
      </c>
      <c r="AC17" s="264">
        <f t="shared" si="9"/>
        <v>16</v>
      </c>
      <c r="AD17" s="265">
        <f t="shared" si="9"/>
        <v>30</v>
      </c>
      <c r="AE17" s="265">
        <f t="shared" si="9"/>
        <v>15</v>
      </c>
      <c r="AF17" s="361">
        <f t="shared" si="9"/>
        <v>39</v>
      </c>
      <c r="AG17" s="264">
        <f t="shared" si="9"/>
        <v>24</v>
      </c>
      <c r="AH17" s="265">
        <f t="shared" si="9"/>
        <v>24</v>
      </c>
      <c r="AI17" s="265">
        <f t="shared" si="9"/>
        <v>20</v>
      </c>
      <c r="AJ17" s="361">
        <f t="shared" si="9"/>
        <v>57</v>
      </c>
      <c r="AK17" s="264">
        <f t="shared" si="9"/>
        <v>0</v>
      </c>
      <c r="AL17" s="265">
        <f t="shared" si="9"/>
        <v>0</v>
      </c>
      <c r="AM17" s="265">
        <f t="shared" si="9"/>
        <v>0</v>
      </c>
      <c r="AN17" s="361">
        <f t="shared" si="9"/>
        <v>0</v>
      </c>
      <c r="AO17" s="264">
        <f t="shared" si="9"/>
        <v>16</v>
      </c>
      <c r="AP17" s="265">
        <f t="shared" si="9"/>
        <v>30</v>
      </c>
      <c r="AQ17" s="265">
        <f t="shared" si="9"/>
        <v>10</v>
      </c>
      <c r="AR17" s="361">
        <f t="shared" si="9"/>
        <v>44</v>
      </c>
      <c r="AS17" s="264">
        <f t="shared" si="9"/>
        <v>0</v>
      </c>
      <c r="AT17" s="265">
        <f t="shared" si="9"/>
        <v>0</v>
      </c>
      <c r="AU17" s="265">
        <f t="shared" si="9"/>
        <v>0</v>
      </c>
      <c r="AV17" s="361">
        <f t="shared" si="9"/>
        <v>0</v>
      </c>
      <c r="AW17" s="264">
        <f t="shared" si="9"/>
        <v>19</v>
      </c>
      <c r="AX17" s="265">
        <f t="shared" si="9"/>
        <v>5</v>
      </c>
      <c r="AY17" s="265">
        <f t="shared" si="9"/>
        <v>3</v>
      </c>
      <c r="AZ17" s="265">
        <f t="shared" si="9"/>
        <v>5</v>
      </c>
      <c r="BA17" s="265">
        <f t="shared" si="9"/>
        <v>4</v>
      </c>
      <c r="BB17" s="265">
        <f t="shared" si="9"/>
        <v>0</v>
      </c>
      <c r="BC17" s="265">
        <f t="shared" si="9"/>
        <v>4</v>
      </c>
      <c r="BD17" s="361">
        <f t="shared" si="9"/>
        <v>0</v>
      </c>
      <c r="BE17" s="264">
        <f t="shared" si="9"/>
        <v>19.16</v>
      </c>
      <c r="BF17" s="265">
        <f t="shared" si="9"/>
        <v>18</v>
      </c>
      <c r="BG17" s="265">
        <f t="shared" si="9"/>
        <v>0</v>
      </c>
      <c r="BH17" s="267">
        <f t="shared" si="9"/>
        <v>0</v>
      </c>
    </row>
    <row r="18" spans="1:60" ht="35.200000000000003" customHeight="1" x14ac:dyDescent="0.4">
      <c r="A18" s="463" t="s">
        <v>10</v>
      </c>
      <c r="B18" s="362" t="s">
        <v>102</v>
      </c>
      <c r="C18" s="363" t="s">
        <v>75</v>
      </c>
      <c r="D18" s="207">
        <f t="shared" ref="D18:D26" si="10">SUM(AW18:BD18)</f>
        <v>8</v>
      </c>
      <c r="E18" s="209">
        <f>SUM(F18,P18)</f>
        <v>200</v>
      </c>
      <c r="F18" s="210">
        <f t="shared" ref="F18:F26" si="11">SUM(G18:H18,O18)</f>
        <v>78</v>
      </c>
      <c r="G18" s="211">
        <f t="shared" ref="G18:H26" si="12">SUM(Q18,U18,Y18,AC18,AG18,AK18,AO18,AS18)</f>
        <v>16</v>
      </c>
      <c r="H18" s="211">
        <f t="shared" si="12"/>
        <v>32</v>
      </c>
      <c r="I18" s="364">
        <v>32</v>
      </c>
      <c r="J18" s="213"/>
      <c r="K18" s="213"/>
      <c r="L18" s="213"/>
      <c r="M18" s="213"/>
      <c r="N18" s="213"/>
      <c r="O18" s="211">
        <f t="shared" ref="O18:P26" si="13">SUM(S18,W18,AA18,AE18,AI18,AM18,AQ18,AU18)</f>
        <v>30</v>
      </c>
      <c r="P18" s="214">
        <f>SUM(T18,X18,AB18,AF18,AJ18,AN18,AR18,AV18)</f>
        <v>122</v>
      </c>
      <c r="Q18" s="215">
        <v>8</v>
      </c>
      <c r="R18" s="216">
        <v>16</v>
      </c>
      <c r="S18" s="217">
        <v>20</v>
      </c>
      <c r="T18" s="218">
        <v>81</v>
      </c>
      <c r="U18" s="365">
        <v>8</v>
      </c>
      <c r="V18" s="216">
        <v>16</v>
      </c>
      <c r="W18" s="217">
        <v>10</v>
      </c>
      <c r="X18" s="229">
        <v>41</v>
      </c>
      <c r="Y18" s="223"/>
      <c r="Z18" s="217"/>
      <c r="AA18" s="217"/>
      <c r="AB18" s="218"/>
      <c r="AC18" s="228"/>
      <c r="AD18" s="217"/>
      <c r="AE18" s="217"/>
      <c r="AF18" s="229"/>
      <c r="AG18" s="228"/>
      <c r="AH18" s="217"/>
      <c r="AI18" s="217"/>
      <c r="AJ18" s="229"/>
      <c r="AK18" s="223"/>
      <c r="AL18" s="217"/>
      <c r="AM18" s="217"/>
      <c r="AN18" s="218"/>
      <c r="AO18" s="228"/>
      <c r="AP18" s="217"/>
      <c r="AQ18" s="217"/>
      <c r="AR18" s="218"/>
      <c r="AS18" s="228"/>
      <c r="AT18" s="217"/>
      <c r="AU18" s="217"/>
      <c r="AV18" s="229"/>
      <c r="AW18" s="228">
        <v>5</v>
      </c>
      <c r="AX18" s="217">
        <v>3</v>
      </c>
      <c r="AY18" s="217"/>
      <c r="AZ18" s="217"/>
      <c r="BA18" s="217"/>
      <c r="BB18" s="217"/>
      <c r="BC18" s="217"/>
      <c r="BD18" s="229"/>
      <c r="BE18" s="224">
        <f t="shared" ref="BE18:BE26" si="14">SUM(F18)/25</f>
        <v>3.12</v>
      </c>
      <c r="BF18" s="217"/>
      <c r="BG18" s="217"/>
      <c r="BH18" s="229"/>
    </row>
    <row r="19" spans="1:60" ht="35.200000000000003" customHeight="1" x14ac:dyDescent="0.4">
      <c r="A19" s="464" t="s">
        <v>9</v>
      </c>
      <c r="B19" s="130" t="s">
        <v>220</v>
      </c>
      <c r="C19" s="366" t="s">
        <v>251</v>
      </c>
      <c r="D19" s="323">
        <f t="shared" si="10"/>
        <v>3</v>
      </c>
      <c r="E19" s="325">
        <f t="shared" ref="E19:E26" si="15">SUM(F19,P19)</f>
        <v>75</v>
      </c>
      <c r="F19" s="326">
        <f>SUM(G19:H19,O19)</f>
        <v>31</v>
      </c>
      <c r="G19" s="327">
        <f t="shared" si="12"/>
        <v>8</v>
      </c>
      <c r="H19" s="327">
        <f t="shared" si="12"/>
        <v>8</v>
      </c>
      <c r="I19" s="328">
        <v>8</v>
      </c>
      <c r="J19" s="328"/>
      <c r="K19" s="328"/>
      <c r="L19" s="328"/>
      <c r="M19" s="328"/>
      <c r="N19" s="328"/>
      <c r="O19" s="327">
        <f t="shared" si="13"/>
        <v>15</v>
      </c>
      <c r="P19" s="329">
        <f t="shared" si="13"/>
        <v>44</v>
      </c>
      <c r="Q19" s="342"/>
      <c r="R19" s="330"/>
      <c r="S19" s="235"/>
      <c r="T19" s="238"/>
      <c r="U19" s="234"/>
      <c r="V19" s="235"/>
      <c r="W19" s="235"/>
      <c r="X19" s="236"/>
      <c r="Y19" s="342">
        <v>8</v>
      </c>
      <c r="Z19" s="330">
        <v>8</v>
      </c>
      <c r="AA19" s="235">
        <v>15</v>
      </c>
      <c r="AB19" s="238">
        <v>44</v>
      </c>
      <c r="AC19" s="234"/>
      <c r="AD19" s="235"/>
      <c r="AE19" s="235"/>
      <c r="AF19" s="236"/>
      <c r="AG19" s="234"/>
      <c r="AH19" s="235"/>
      <c r="AI19" s="235"/>
      <c r="AJ19" s="236"/>
      <c r="AK19" s="237"/>
      <c r="AL19" s="235"/>
      <c r="AM19" s="235"/>
      <c r="AN19" s="238"/>
      <c r="AO19" s="234"/>
      <c r="AP19" s="235"/>
      <c r="AQ19" s="235"/>
      <c r="AR19" s="238"/>
      <c r="AS19" s="234"/>
      <c r="AT19" s="235"/>
      <c r="AU19" s="235"/>
      <c r="AV19" s="236"/>
      <c r="AW19" s="234"/>
      <c r="AX19" s="235"/>
      <c r="AY19" s="235">
        <v>3</v>
      </c>
      <c r="AZ19" s="235"/>
      <c r="BA19" s="235"/>
      <c r="BB19" s="235"/>
      <c r="BC19" s="235"/>
      <c r="BD19" s="236"/>
      <c r="BE19" s="234">
        <f t="shared" si="14"/>
        <v>1.24</v>
      </c>
      <c r="BF19" s="235"/>
      <c r="BG19" s="235"/>
      <c r="BH19" s="236"/>
    </row>
    <row r="20" spans="1:60" ht="35.200000000000003" customHeight="1" x14ac:dyDescent="0.4">
      <c r="A20" s="464" t="s">
        <v>8</v>
      </c>
      <c r="B20" s="130" t="s">
        <v>73</v>
      </c>
      <c r="C20" s="366" t="s">
        <v>82</v>
      </c>
      <c r="D20" s="323">
        <f t="shared" si="10"/>
        <v>6</v>
      </c>
      <c r="E20" s="325">
        <f t="shared" si="15"/>
        <v>150</v>
      </c>
      <c r="F20" s="326">
        <f t="shared" si="11"/>
        <v>73</v>
      </c>
      <c r="G20" s="327">
        <f t="shared" si="12"/>
        <v>16</v>
      </c>
      <c r="H20" s="327">
        <f t="shared" si="12"/>
        <v>32</v>
      </c>
      <c r="I20" s="328">
        <v>24</v>
      </c>
      <c r="J20" s="328">
        <v>8</v>
      </c>
      <c r="K20" s="328"/>
      <c r="L20" s="328"/>
      <c r="M20" s="328"/>
      <c r="N20" s="328"/>
      <c r="O20" s="327">
        <f t="shared" si="13"/>
        <v>25</v>
      </c>
      <c r="P20" s="329">
        <f t="shared" si="13"/>
        <v>77</v>
      </c>
      <c r="Q20" s="342">
        <v>8</v>
      </c>
      <c r="R20" s="330">
        <v>16</v>
      </c>
      <c r="S20" s="235">
        <v>15</v>
      </c>
      <c r="T20" s="238">
        <v>61</v>
      </c>
      <c r="U20" s="343">
        <v>8</v>
      </c>
      <c r="V20" s="330">
        <v>16</v>
      </c>
      <c r="W20" s="235">
        <v>10</v>
      </c>
      <c r="X20" s="236">
        <v>16</v>
      </c>
      <c r="Y20" s="342"/>
      <c r="Z20" s="330"/>
      <c r="AA20" s="235"/>
      <c r="AB20" s="238"/>
      <c r="AC20" s="234"/>
      <c r="AD20" s="235"/>
      <c r="AE20" s="235"/>
      <c r="AF20" s="236"/>
      <c r="AG20" s="234"/>
      <c r="AH20" s="235"/>
      <c r="AI20" s="235"/>
      <c r="AJ20" s="236"/>
      <c r="AK20" s="237"/>
      <c r="AL20" s="235"/>
      <c r="AM20" s="235"/>
      <c r="AN20" s="238"/>
      <c r="AO20" s="234"/>
      <c r="AP20" s="235"/>
      <c r="AQ20" s="235"/>
      <c r="AR20" s="238"/>
      <c r="AS20" s="234"/>
      <c r="AT20" s="235"/>
      <c r="AU20" s="235"/>
      <c r="AV20" s="236"/>
      <c r="AW20" s="234">
        <v>4</v>
      </c>
      <c r="AX20" s="235">
        <v>2</v>
      </c>
      <c r="AY20" s="235"/>
      <c r="AZ20" s="235"/>
      <c r="BA20" s="235"/>
      <c r="BB20" s="235"/>
      <c r="BC20" s="235"/>
      <c r="BD20" s="236"/>
      <c r="BE20" s="234">
        <f t="shared" si="14"/>
        <v>2.92</v>
      </c>
      <c r="BF20" s="235"/>
      <c r="BG20" s="235"/>
      <c r="BH20" s="236"/>
    </row>
    <row r="21" spans="1:60" ht="35.200000000000003" customHeight="1" x14ac:dyDescent="0.4">
      <c r="A21" s="464" t="s">
        <v>7</v>
      </c>
      <c r="B21" s="130" t="s">
        <v>264</v>
      </c>
      <c r="C21" s="366" t="s">
        <v>76</v>
      </c>
      <c r="D21" s="323">
        <f t="shared" si="10"/>
        <v>5</v>
      </c>
      <c r="E21" s="325">
        <f t="shared" si="15"/>
        <v>125</v>
      </c>
      <c r="F21" s="326">
        <f t="shared" si="11"/>
        <v>52</v>
      </c>
      <c r="G21" s="327">
        <f t="shared" si="12"/>
        <v>16</v>
      </c>
      <c r="H21" s="327">
        <f t="shared" si="12"/>
        <v>16</v>
      </c>
      <c r="I21" s="328"/>
      <c r="J21" s="328">
        <v>16</v>
      </c>
      <c r="K21" s="328"/>
      <c r="L21" s="328"/>
      <c r="M21" s="328"/>
      <c r="N21" s="328"/>
      <c r="O21" s="327">
        <f t="shared" si="13"/>
        <v>20</v>
      </c>
      <c r="P21" s="329">
        <f t="shared" si="13"/>
        <v>73</v>
      </c>
      <c r="Q21" s="342">
        <v>16</v>
      </c>
      <c r="R21" s="330">
        <v>16</v>
      </c>
      <c r="S21" s="235">
        <v>20</v>
      </c>
      <c r="T21" s="238">
        <v>73</v>
      </c>
      <c r="U21" s="234"/>
      <c r="V21" s="235"/>
      <c r="W21" s="235"/>
      <c r="X21" s="236"/>
      <c r="Y21" s="342"/>
      <c r="Z21" s="330"/>
      <c r="AA21" s="235"/>
      <c r="AB21" s="238"/>
      <c r="AC21" s="234"/>
      <c r="AD21" s="235"/>
      <c r="AE21" s="235"/>
      <c r="AF21" s="236"/>
      <c r="AG21" s="234"/>
      <c r="AH21" s="235"/>
      <c r="AI21" s="235"/>
      <c r="AJ21" s="236"/>
      <c r="AK21" s="237"/>
      <c r="AL21" s="235"/>
      <c r="AM21" s="235"/>
      <c r="AN21" s="238"/>
      <c r="AO21" s="234"/>
      <c r="AP21" s="235"/>
      <c r="AQ21" s="235"/>
      <c r="AR21" s="238"/>
      <c r="AS21" s="234"/>
      <c r="AT21" s="235"/>
      <c r="AU21" s="235"/>
      <c r="AV21" s="236"/>
      <c r="AW21" s="234">
        <v>5</v>
      </c>
      <c r="AX21" s="235"/>
      <c r="AY21" s="235"/>
      <c r="AZ21" s="235"/>
      <c r="BA21" s="235"/>
      <c r="BB21" s="235"/>
      <c r="BC21" s="235"/>
      <c r="BD21" s="236"/>
      <c r="BE21" s="234">
        <f t="shared" si="14"/>
        <v>2.08</v>
      </c>
      <c r="BF21" s="235"/>
      <c r="BG21" s="235"/>
      <c r="BH21" s="236"/>
    </row>
    <row r="22" spans="1:60" ht="35.200000000000003" customHeight="1" x14ac:dyDescent="0.4">
      <c r="A22" s="463" t="s">
        <v>6</v>
      </c>
      <c r="B22" s="130" t="s">
        <v>87</v>
      </c>
      <c r="C22" s="366" t="s">
        <v>79</v>
      </c>
      <c r="D22" s="323">
        <f t="shared" si="10"/>
        <v>4</v>
      </c>
      <c r="E22" s="325">
        <f>SUM(F22,P22)</f>
        <v>100</v>
      </c>
      <c r="F22" s="326">
        <f>SUM(G22:H22,O22)</f>
        <v>56</v>
      </c>
      <c r="G22" s="327">
        <f t="shared" ref="G22:H25" si="16">SUM(Q22,U22,Y22,AC22,AG22,AK22,AO22,AS22)</f>
        <v>16</v>
      </c>
      <c r="H22" s="327">
        <f t="shared" si="16"/>
        <v>30</v>
      </c>
      <c r="I22" s="328"/>
      <c r="J22" s="367">
        <v>15</v>
      </c>
      <c r="K22" s="367"/>
      <c r="L22" s="367">
        <v>15</v>
      </c>
      <c r="M22" s="367"/>
      <c r="N22" s="328"/>
      <c r="O22" s="327">
        <f t="shared" ref="O22:P25" si="17">SUM(S22,W22,AA22,AE22,AI22,AM22,AQ22,AU22)</f>
        <v>10</v>
      </c>
      <c r="P22" s="329">
        <f t="shared" si="17"/>
        <v>44</v>
      </c>
      <c r="Q22" s="237"/>
      <c r="R22" s="235"/>
      <c r="S22" s="235"/>
      <c r="T22" s="238"/>
      <c r="U22" s="234"/>
      <c r="V22" s="235"/>
      <c r="W22" s="235"/>
      <c r="X22" s="236"/>
      <c r="Y22" s="237"/>
      <c r="Z22" s="235"/>
      <c r="AA22" s="235"/>
      <c r="AB22" s="238"/>
      <c r="AC22" s="234"/>
      <c r="AD22" s="235"/>
      <c r="AE22" s="235"/>
      <c r="AF22" s="236"/>
      <c r="AG22" s="234"/>
      <c r="AH22" s="235"/>
      <c r="AI22" s="235"/>
      <c r="AJ22" s="236"/>
      <c r="AK22" s="342"/>
      <c r="AL22" s="330"/>
      <c r="AM22" s="235"/>
      <c r="AN22" s="238"/>
      <c r="AO22" s="343">
        <v>16</v>
      </c>
      <c r="AP22" s="330">
        <v>30</v>
      </c>
      <c r="AQ22" s="235">
        <v>10</v>
      </c>
      <c r="AR22" s="238">
        <v>44</v>
      </c>
      <c r="AS22" s="234"/>
      <c r="AT22" s="235"/>
      <c r="AU22" s="235"/>
      <c r="AV22" s="236"/>
      <c r="AW22" s="234"/>
      <c r="AX22" s="235"/>
      <c r="AY22" s="235"/>
      <c r="AZ22" s="235"/>
      <c r="BA22" s="235"/>
      <c r="BB22" s="235"/>
      <c r="BC22" s="235">
        <v>4</v>
      </c>
      <c r="BD22" s="236"/>
      <c r="BE22" s="234">
        <f t="shared" si="14"/>
        <v>2.2400000000000002</v>
      </c>
      <c r="BF22" s="235">
        <v>4</v>
      </c>
      <c r="BG22" s="235"/>
      <c r="BH22" s="236"/>
    </row>
    <row r="23" spans="1:60" ht="37.450000000000003" customHeight="1" x14ac:dyDescent="0.4">
      <c r="A23" s="464" t="s">
        <v>5</v>
      </c>
      <c r="B23" s="362" t="s">
        <v>64</v>
      </c>
      <c r="C23" s="363" t="s">
        <v>107</v>
      </c>
      <c r="D23" s="323">
        <f t="shared" si="10"/>
        <v>3</v>
      </c>
      <c r="E23" s="209">
        <f>SUM(F23,P23)</f>
        <v>75</v>
      </c>
      <c r="F23" s="210">
        <f>SUM(G23:H23,O23)</f>
        <v>52</v>
      </c>
      <c r="G23" s="211">
        <f t="shared" si="16"/>
        <v>16</v>
      </c>
      <c r="H23" s="211">
        <f t="shared" si="16"/>
        <v>16</v>
      </c>
      <c r="I23" s="213">
        <v>8</v>
      </c>
      <c r="J23" s="364">
        <v>8</v>
      </c>
      <c r="K23" s="364"/>
      <c r="L23" s="364"/>
      <c r="M23" s="364"/>
      <c r="N23" s="213"/>
      <c r="O23" s="211">
        <f t="shared" si="17"/>
        <v>20</v>
      </c>
      <c r="P23" s="214">
        <f t="shared" si="17"/>
        <v>23</v>
      </c>
      <c r="Q23" s="223"/>
      <c r="R23" s="217"/>
      <c r="S23" s="217"/>
      <c r="T23" s="218"/>
      <c r="U23" s="228"/>
      <c r="V23" s="217"/>
      <c r="W23" s="217"/>
      <c r="X23" s="229"/>
      <c r="Y23" s="215"/>
      <c r="Z23" s="216"/>
      <c r="AA23" s="217"/>
      <c r="AB23" s="218"/>
      <c r="AC23" s="365"/>
      <c r="AD23" s="216"/>
      <c r="AE23" s="217"/>
      <c r="AF23" s="229"/>
      <c r="AG23" s="365">
        <v>16</v>
      </c>
      <c r="AH23" s="216">
        <v>16</v>
      </c>
      <c r="AI23" s="217">
        <v>20</v>
      </c>
      <c r="AJ23" s="229">
        <v>23</v>
      </c>
      <c r="AK23" s="223"/>
      <c r="AL23" s="217"/>
      <c r="AM23" s="217"/>
      <c r="AN23" s="218"/>
      <c r="AO23" s="228"/>
      <c r="AP23" s="217"/>
      <c r="AQ23" s="217"/>
      <c r="AR23" s="218"/>
      <c r="AS23" s="228"/>
      <c r="AT23" s="217"/>
      <c r="AU23" s="217"/>
      <c r="AV23" s="229"/>
      <c r="AW23" s="228"/>
      <c r="AX23" s="217"/>
      <c r="AY23" s="217"/>
      <c r="AZ23" s="217">
        <v>1</v>
      </c>
      <c r="BA23" s="217">
        <v>2</v>
      </c>
      <c r="BB23" s="217"/>
      <c r="BC23" s="217"/>
      <c r="BD23" s="229"/>
      <c r="BE23" s="234">
        <f t="shared" si="14"/>
        <v>2.08</v>
      </c>
      <c r="BF23" s="217">
        <v>3</v>
      </c>
      <c r="BG23" s="217"/>
      <c r="BH23" s="236"/>
    </row>
    <row r="24" spans="1:60" ht="35.200000000000003" customHeight="1" x14ac:dyDescent="0.4">
      <c r="A24" s="464" t="s">
        <v>20</v>
      </c>
      <c r="B24" s="130" t="s">
        <v>206</v>
      </c>
      <c r="C24" s="366" t="s">
        <v>76</v>
      </c>
      <c r="D24" s="323">
        <f t="shared" si="10"/>
        <v>5</v>
      </c>
      <c r="E24" s="325">
        <f>SUM(F24,P24)</f>
        <v>125</v>
      </c>
      <c r="F24" s="326">
        <f>SUM(G24:H24,O24)</f>
        <v>60</v>
      </c>
      <c r="G24" s="327">
        <f t="shared" si="16"/>
        <v>16</v>
      </c>
      <c r="H24" s="327">
        <f t="shared" si="16"/>
        <v>24</v>
      </c>
      <c r="I24" s="328"/>
      <c r="J24" s="328">
        <v>24</v>
      </c>
      <c r="K24" s="328"/>
      <c r="L24" s="328"/>
      <c r="M24" s="328"/>
      <c r="N24" s="328"/>
      <c r="O24" s="327">
        <f t="shared" si="17"/>
        <v>20</v>
      </c>
      <c r="P24" s="329">
        <f t="shared" si="17"/>
        <v>65</v>
      </c>
      <c r="Q24" s="342">
        <v>16</v>
      </c>
      <c r="R24" s="330">
        <v>24</v>
      </c>
      <c r="S24" s="235">
        <v>20</v>
      </c>
      <c r="T24" s="238">
        <v>65</v>
      </c>
      <c r="U24" s="343"/>
      <c r="V24" s="330"/>
      <c r="W24" s="235"/>
      <c r="X24" s="236"/>
      <c r="Y24" s="342"/>
      <c r="Z24" s="330"/>
      <c r="AA24" s="235"/>
      <c r="AB24" s="238"/>
      <c r="AC24" s="234"/>
      <c r="AD24" s="235"/>
      <c r="AE24" s="235"/>
      <c r="AF24" s="236"/>
      <c r="AG24" s="234"/>
      <c r="AH24" s="235"/>
      <c r="AI24" s="235"/>
      <c r="AJ24" s="236"/>
      <c r="AK24" s="237"/>
      <c r="AL24" s="235"/>
      <c r="AM24" s="235"/>
      <c r="AN24" s="238"/>
      <c r="AO24" s="234"/>
      <c r="AP24" s="235"/>
      <c r="AQ24" s="235"/>
      <c r="AR24" s="238"/>
      <c r="AS24" s="234"/>
      <c r="AT24" s="235"/>
      <c r="AU24" s="235"/>
      <c r="AV24" s="236"/>
      <c r="AW24" s="234">
        <v>5</v>
      </c>
      <c r="AX24" s="235"/>
      <c r="AY24" s="235"/>
      <c r="AZ24" s="235"/>
      <c r="BA24" s="235"/>
      <c r="BB24" s="235"/>
      <c r="BC24" s="235"/>
      <c r="BD24" s="236"/>
      <c r="BE24" s="234">
        <f t="shared" si="14"/>
        <v>2.4</v>
      </c>
      <c r="BF24" s="235">
        <f>SUM(AW24:BD24)</f>
        <v>5</v>
      </c>
      <c r="BG24" s="235"/>
      <c r="BH24" s="236"/>
    </row>
    <row r="25" spans="1:60" ht="35.200000000000003" customHeight="1" x14ac:dyDescent="0.4">
      <c r="A25" s="464" t="s">
        <v>21</v>
      </c>
      <c r="B25" s="130" t="s">
        <v>61</v>
      </c>
      <c r="C25" s="366" t="s">
        <v>254</v>
      </c>
      <c r="D25" s="323">
        <f t="shared" si="10"/>
        <v>2</v>
      </c>
      <c r="E25" s="325">
        <f>SUM(F25,P25)</f>
        <v>50</v>
      </c>
      <c r="F25" s="326">
        <f>SUM(G25:H25,O25)</f>
        <v>16</v>
      </c>
      <c r="G25" s="327">
        <f t="shared" si="16"/>
        <v>8</v>
      </c>
      <c r="H25" s="327">
        <f t="shared" si="16"/>
        <v>8</v>
      </c>
      <c r="I25" s="328">
        <v>8</v>
      </c>
      <c r="J25" s="328"/>
      <c r="K25" s="328"/>
      <c r="L25" s="328"/>
      <c r="M25" s="328"/>
      <c r="N25" s="328"/>
      <c r="O25" s="327">
        <f t="shared" si="17"/>
        <v>0</v>
      </c>
      <c r="P25" s="329">
        <f t="shared" si="17"/>
        <v>34</v>
      </c>
      <c r="Q25" s="237"/>
      <c r="R25" s="235"/>
      <c r="S25" s="235"/>
      <c r="T25" s="238"/>
      <c r="U25" s="234"/>
      <c r="V25" s="235"/>
      <c r="W25" s="235"/>
      <c r="X25" s="236"/>
      <c r="Y25" s="342"/>
      <c r="Z25" s="330"/>
      <c r="AA25" s="235"/>
      <c r="AB25" s="238"/>
      <c r="AC25" s="343"/>
      <c r="AD25" s="330"/>
      <c r="AE25" s="235"/>
      <c r="AF25" s="236"/>
      <c r="AG25" s="343">
        <v>8</v>
      </c>
      <c r="AH25" s="330">
        <v>8</v>
      </c>
      <c r="AI25" s="235">
        <v>0</v>
      </c>
      <c r="AJ25" s="236">
        <v>34</v>
      </c>
      <c r="AK25" s="237"/>
      <c r="AL25" s="235"/>
      <c r="AM25" s="235"/>
      <c r="AN25" s="238"/>
      <c r="AO25" s="234"/>
      <c r="AP25" s="235"/>
      <c r="AQ25" s="235"/>
      <c r="AR25" s="238"/>
      <c r="AS25" s="234"/>
      <c r="AT25" s="235"/>
      <c r="AU25" s="235"/>
      <c r="AV25" s="236"/>
      <c r="AW25" s="234"/>
      <c r="AX25" s="235"/>
      <c r="AY25" s="235"/>
      <c r="AZ25" s="235"/>
      <c r="BA25" s="235">
        <v>2</v>
      </c>
      <c r="BB25" s="235"/>
      <c r="BC25" s="235"/>
      <c r="BD25" s="236"/>
      <c r="BE25" s="234">
        <f t="shared" si="14"/>
        <v>0.64</v>
      </c>
      <c r="BF25" s="235">
        <f>SUM(AW25:BD25)</f>
        <v>2</v>
      </c>
      <c r="BG25" s="235"/>
      <c r="BH25" s="236"/>
    </row>
    <row r="26" spans="1:60" ht="35.200000000000003" customHeight="1" thickBot="1" x14ac:dyDescent="0.45">
      <c r="A26" s="463" t="s">
        <v>22</v>
      </c>
      <c r="B26" s="368" t="s">
        <v>263</v>
      </c>
      <c r="C26" s="366" t="s">
        <v>77</v>
      </c>
      <c r="D26" s="323">
        <f t="shared" si="10"/>
        <v>4</v>
      </c>
      <c r="E26" s="325">
        <f t="shared" si="15"/>
        <v>100</v>
      </c>
      <c r="F26" s="326">
        <f t="shared" si="11"/>
        <v>61</v>
      </c>
      <c r="G26" s="327">
        <f t="shared" si="12"/>
        <v>16</v>
      </c>
      <c r="H26" s="327">
        <f t="shared" si="12"/>
        <v>30</v>
      </c>
      <c r="I26" s="367">
        <v>15</v>
      </c>
      <c r="J26" s="367">
        <v>15</v>
      </c>
      <c r="K26" s="367"/>
      <c r="L26" s="328"/>
      <c r="M26" s="328"/>
      <c r="N26" s="328"/>
      <c r="O26" s="327">
        <f t="shared" si="13"/>
        <v>15</v>
      </c>
      <c r="P26" s="329">
        <f t="shared" si="13"/>
        <v>39</v>
      </c>
      <c r="Q26" s="237"/>
      <c r="R26" s="235"/>
      <c r="S26" s="235"/>
      <c r="T26" s="238"/>
      <c r="U26" s="234"/>
      <c r="V26" s="235"/>
      <c r="W26" s="235"/>
      <c r="X26" s="236"/>
      <c r="Y26" s="237"/>
      <c r="Z26" s="235"/>
      <c r="AA26" s="235"/>
      <c r="AB26" s="238"/>
      <c r="AC26" s="369">
        <v>16</v>
      </c>
      <c r="AD26" s="370">
        <v>30</v>
      </c>
      <c r="AE26" s="371">
        <v>15</v>
      </c>
      <c r="AF26" s="372">
        <v>39</v>
      </c>
      <c r="AG26" s="343"/>
      <c r="AH26" s="330"/>
      <c r="AI26" s="235"/>
      <c r="AJ26" s="236"/>
      <c r="AK26" s="342"/>
      <c r="AL26" s="330"/>
      <c r="AM26" s="235"/>
      <c r="AN26" s="238"/>
      <c r="AO26" s="234"/>
      <c r="AP26" s="235"/>
      <c r="AQ26" s="235"/>
      <c r="AR26" s="238"/>
      <c r="AS26" s="234"/>
      <c r="AT26" s="235"/>
      <c r="AU26" s="235"/>
      <c r="AV26" s="236"/>
      <c r="AW26" s="234"/>
      <c r="AX26" s="235"/>
      <c r="AY26" s="235"/>
      <c r="AZ26" s="235">
        <v>4</v>
      </c>
      <c r="BA26" s="235"/>
      <c r="BB26" s="235"/>
      <c r="BC26" s="235"/>
      <c r="BD26" s="236"/>
      <c r="BE26" s="234">
        <f t="shared" si="14"/>
        <v>2.44</v>
      </c>
      <c r="BF26" s="235">
        <v>4</v>
      </c>
      <c r="BG26" s="235"/>
      <c r="BH26" s="372"/>
    </row>
    <row r="27" spans="1:60" ht="45.7" customHeight="1" thickBot="1" x14ac:dyDescent="0.45">
      <c r="A27" s="465" t="s">
        <v>19</v>
      </c>
      <c r="B27" s="373" t="s">
        <v>39</v>
      </c>
      <c r="C27" s="359"/>
      <c r="D27" s="360">
        <f>SUM(D28,D41)</f>
        <v>90</v>
      </c>
      <c r="E27" s="264"/>
      <c r="F27" s="265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268"/>
      <c r="R27" s="266"/>
      <c r="S27" s="266"/>
      <c r="T27" s="269"/>
      <c r="U27" s="270"/>
      <c r="V27" s="266"/>
      <c r="W27" s="266"/>
      <c r="X27" s="271"/>
      <c r="Y27" s="268"/>
      <c r="Z27" s="266"/>
      <c r="AA27" s="266"/>
      <c r="AB27" s="269"/>
      <c r="AC27" s="270"/>
      <c r="AD27" s="266"/>
      <c r="AE27" s="266"/>
      <c r="AF27" s="271"/>
      <c r="AG27" s="270"/>
      <c r="AH27" s="266"/>
      <c r="AI27" s="266"/>
      <c r="AJ27" s="271"/>
      <c r="AK27" s="268"/>
      <c r="AL27" s="266"/>
      <c r="AM27" s="266"/>
      <c r="AN27" s="269"/>
      <c r="AO27" s="270"/>
      <c r="AP27" s="266"/>
      <c r="AQ27" s="266"/>
      <c r="AR27" s="269"/>
      <c r="AS27" s="270"/>
      <c r="AT27" s="266"/>
      <c r="AU27" s="266"/>
      <c r="AV27" s="271"/>
      <c r="AW27" s="270"/>
      <c r="AX27" s="266"/>
      <c r="AY27" s="266"/>
      <c r="AZ27" s="266"/>
      <c r="BA27" s="266"/>
      <c r="BB27" s="266"/>
      <c r="BC27" s="266"/>
      <c r="BD27" s="271"/>
      <c r="BE27" s="374"/>
      <c r="BF27" s="375"/>
      <c r="BG27" s="375"/>
      <c r="BH27" s="376"/>
    </row>
    <row r="28" spans="1:60" ht="44.2" customHeight="1" thickBot="1" x14ac:dyDescent="0.45">
      <c r="A28" s="280" t="s">
        <v>62</v>
      </c>
      <c r="B28" s="358" t="s">
        <v>89</v>
      </c>
      <c r="C28" s="377"/>
      <c r="D28" s="378">
        <f>SUM(D29:D40)</f>
        <v>48</v>
      </c>
      <c r="E28" s="275">
        <f>SUM(E29:E40)</f>
        <v>1200</v>
      </c>
      <c r="F28" s="276">
        <f t="shared" ref="F28:AL28" si="18">SUM(F29:F40)</f>
        <v>487</v>
      </c>
      <c r="G28" s="276">
        <f t="shared" si="18"/>
        <v>96</v>
      </c>
      <c r="H28" s="276">
        <f t="shared" si="18"/>
        <v>176</v>
      </c>
      <c r="I28" s="276">
        <f t="shared" si="18"/>
        <v>20</v>
      </c>
      <c r="J28" s="276">
        <f t="shared" si="18"/>
        <v>100</v>
      </c>
      <c r="K28" s="276">
        <f t="shared" si="18"/>
        <v>56</v>
      </c>
      <c r="L28" s="276">
        <f t="shared" si="18"/>
        <v>0</v>
      </c>
      <c r="M28" s="276">
        <f t="shared" si="18"/>
        <v>0</v>
      </c>
      <c r="N28" s="276">
        <f t="shared" si="18"/>
        <v>0</v>
      </c>
      <c r="O28" s="276">
        <f t="shared" si="18"/>
        <v>215</v>
      </c>
      <c r="P28" s="277">
        <f t="shared" si="18"/>
        <v>713</v>
      </c>
      <c r="Q28" s="278">
        <f t="shared" si="18"/>
        <v>8</v>
      </c>
      <c r="R28" s="276">
        <f t="shared" si="18"/>
        <v>8</v>
      </c>
      <c r="S28" s="276">
        <f t="shared" si="18"/>
        <v>25</v>
      </c>
      <c r="T28" s="279">
        <f t="shared" si="18"/>
        <v>24</v>
      </c>
      <c r="U28" s="275">
        <f t="shared" si="18"/>
        <v>20</v>
      </c>
      <c r="V28" s="276">
        <f t="shared" si="18"/>
        <v>28</v>
      </c>
      <c r="W28" s="276">
        <f t="shared" si="18"/>
        <v>70</v>
      </c>
      <c r="X28" s="277">
        <f t="shared" si="18"/>
        <v>128</v>
      </c>
      <c r="Y28" s="278">
        <f t="shared" si="18"/>
        <v>40</v>
      </c>
      <c r="Z28" s="276">
        <f t="shared" si="18"/>
        <v>44</v>
      </c>
      <c r="AA28" s="276">
        <f t="shared" si="18"/>
        <v>40</v>
      </c>
      <c r="AB28" s="279">
        <f t="shared" si="18"/>
        <v>178</v>
      </c>
      <c r="AC28" s="275">
        <f t="shared" si="18"/>
        <v>4</v>
      </c>
      <c r="AD28" s="276">
        <f t="shared" si="18"/>
        <v>8</v>
      </c>
      <c r="AE28" s="276">
        <f t="shared" si="18"/>
        <v>0</v>
      </c>
      <c r="AF28" s="277">
        <f t="shared" si="18"/>
        <v>75</v>
      </c>
      <c r="AG28" s="275">
        <f t="shared" si="18"/>
        <v>0</v>
      </c>
      <c r="AH28" s="276">
        <f t="shared" si="18"/>
        <v>40</v>
      </c>
      <c r="AI28" s="276">
        <f t="shared" si="18"/>
        <v>35</v>
      </c>
      <c r="AJ28" s="277">
        <f t="shared" si="18"/>
        <v>94</v>
      </c>
      <c r="AK28" s="278">
        <f t="shared" si="18"/>
        <v>16</v>
      </c>
      <c r="AL28" s="276">
        <f t="shared" si="18"/>
        <v>40</v>
      </c>
      <c r="AM28" s="276">
        <f t="shared" ref="AM28:BH28" si="19">SUM(AM29:AM40)</f>
        <v>35</v>
      </c>
      <c r="AN28" s="279">
        <f t="shared" si="19"/>
        <v>165</v>
      </c>
      <c r="AO28" s="275">
        <f t="shared" si="19"/>
        <v>8</v>
      </c>
      <c r="AP28" s="276">
        <f t="shared" si="19"/>
        <v>8</v>
      </c>
      <c r="AQ28" s="276">
        <f t="shared" si="19"/>
        <v>10</v>
      </c>
      <c r="AR28" s="279">
        <f t="shared" si="19"/>
        <v>49</v>
      </c>
      <c r="AS28" s="275">
        <f t="shared" si="19"/>
        <v>0</v>
      </c>
      <c r="AT28" s="276">
        <f t="shared" si="19"/>
        <v>0</v>
      </c>
      <c r="AU28" s="276">
        <f t="shared" si="19"/>
        <v>0</v>
      </c>
      <c r="AV28" s="277">
        <f t="shared" si="19"/>
        <v>0</v>
      </c>
      <c r="AW28" s="275">
        <f t="shared" si="19"/>
        <v>3</v>
      </c>
      <c r="AX28" s="276">
        <f t="shared" si="19"/>
        <v>9</v>
      </c>
      <c r="AY28" s="276">
        <f t="shared" si="19"/>
        <v>13</v>
      </c>
      <c r="AZ28" s="276">
        <f t="shared" si="19"/>
        <v>3</v>
      </c>
      <c r="BA28" s="276">
        <f t="shared" si="19"/>
        <v>7</v>
      </c>
      <c r="BB28" s="276">
        <f t="shared" si="19"/>
        <v>10</v>
      </c>
      <c r="BC28" s="276">
        <f t="shared" si="19"/>
        <v>3</v>
      </c>
      <c r="BD28" s="279">
        <f t="shared" si="19"/>
        <v>0</v>
      </c>
      <c r="BE28" s="264">
        <f t="shared" si="19"/>
        <v>19.8</v>
      </c>
      <c r="BF28" s="265">
        <f t="shared" si="19"/>
        <v>37</v>
      </c>
      <c r="BG28" s="265">
        <f t="shared" si="19"/>
        <v>0</v>
      </c>
      <c r="BH28" s="267">
        <f t="shared" si="19"/>
        <v>0</v>
      </c>
    </row>
    <row r="29" spans="1:60" ht="35.200000000000003" customHeight="1" x14ac:dyDescent="0.4">
      <c r="A29" s="463" t="s">
        <v>10</v>
      </c>
      <c r="B29" s="322" t="s">
        <v>212</v>
      </c>
      <c r="C29" s="366" t="s">
        <v>95</v>
      </c>
      <c r="D29" s="323">
        <f>SUM(AW29:BD29)</f>
        <v>8</v>
      </c>
      <c r="E29" s="325">
        <f>SUM(F29,P29)</f>
        <v>200</v>
      </c>
      <c r="F29" s="326">
        <f>SUM(G29:H29,O29)</f>
        <v>92</v>
      </c>
      <c r="G29" s="327">
        <f>SUM(Q29,U29,Y29,AC29,AG29,AK29,AO29,AS29)</f>
        <v>16</v>
      </c>
      <c r="H29" s="327">
        <f>SUM(R29,V29,Z29,AD29,AH29,AL29,AP29,AT29)</f>
        <v>16</v>
      </c>
      <c r="I29" s="328">
        <v>8</v>
      </c>
      <c r="J29" s="328">
        <v>8</v>
      </c>
      <c r="K29" s="328"/>
      <c r="L29" s="328"/>
      <c r="M29" s="328"/>
      <c r="N29" s="328"/>
      <c r="O29" s="327">
        <f>SUM(S29,W29,AA29,AE29,AI29,AM29,AQ29,AU29)</f>
        <v>60</v>
      </c>
      <c r="P29" s="329">
        <f>SUM(T29,X29,AB29,AF29,AJ29,AN29,AR29,AV29)</f>
        <v>108</v>
      </c>
      <c r="Q29" s="237"/>
      <c r="R29" s="235"/>
      <c r="S29" s="235"/>
      <c r="T29" s="238"/>
      <c r="U29" s="343">
        <v>4</v>
      </c>
      <c r="V29" s="330">
        <v>8</v>
      </c>
      <c r="W29" s="235">
        <v>40</v>
      </c>
      <c r="X29" s="236">
        <v>31</v>
      </c>
      <c r="Y29" s="342">
        <v>12</v>
      </c>
      <c r="Z29" s="330">
        <v>8</v>
      </c>
      <c r="AA29" s="235">
        <v>20</v>
      </c>
      <c r="AB29" s="238">
        <v>77</v>
      </c>
      <c r="AC29" s="234"/>
      <c r="AD29" s="235"/>
      <c r="AE29" s="235"/>
      <c r="AF29" s="236"/>
      <c r="AG29" s="234"/>
      <c r="AH29" s="235"/>
      <c r="AI29" s="235"/>
      <c r="AJ29" s="236"/>
      <c r="AK29" s="237"/>
      <c r="AL29" s="235"/>
      <c r="AM29" s="235"/>
      <c r="AN29" s="238"/>
      <c r="AO29" s="234"/>
      <c r="AP29" s="235"/>
      <c r="AQ29" s="235"/>
      <c r="AR29" s="238"/>
      <c r="AS29" s="234"/>
      <c r="AT29" s="235"/>
      <c r="AU29" s="235"/>
      <c r="AV29" s="236"/>
      <c r="AW29" s="234"/>
      <c r="AX29" s="235">
        <v>3</v>
      </c>
      <c r="AY29" s="235">
        <v>5</v>
      </c>
      <c r="AZ29" s="235"/>
      <c r="BA29" s="235"/>
      <c r="BB29" s="235"/>
      <c r="BC29" s="235"/>
      <c r="BD29" s="236"/>
      <c r="BE29" s="228">
        <f>SUM(F29)/25</f>
        <v>3.68</v>
      </c>
      <c r="BF29" s="217"/>
      <c r="BG29" s="217"/>
      <c r="BH29" s="229"/>
    </row>
    <row r="30" spans="1:60" ht="35.200000000000003" customHeight="1" x14ac:dyDescent="0.4">
      <c r="A30" s="464" t="s">
        <v>9</v>
      </c>
      <c r="B30" s="322" t="s">
        <v>86</v>
      </c>
      <c r="C30" s="366" t="s">
        <v>75</v>
      </c>
      <c r="D30" s="323">
        <f t="shared" ref="D30:D40" si="20">SUM(AW30:BD30)</f>
        <v>7</v>
      </c>
      <c r="E30" s="325">
        <f t="shared" ref="E30:E40" si="21">SUM(F30,P30)</f>
        <v>175</v>
      </c>
      <c r="F30" s="326">
        <f t="shared" ref="F30:F40" si="22">SUM(G30:H30,O30)</f>
        <v>82</v>
      </c>
      <c r="G30" s="327">
        <f t="shared" ref="G30:H40" si="23">SUM(Q30,U30,Y30,AC30,AG30,AK30,AO30,AS30)</f>
        <v>16</v>
      </c>
      <c r="H30" s="327">
        <f t="shared" si="23"/>
        <v>16</v>
      </c>
      <c r="I30" s="328"/>
      <c r="J30" s="328">
        <v>16</v>
      </c>
      <c r="K30" s="328"/>
      <c r="L30" s="328"/>
      <c r="M30" s="328"/>
      <c r="N30" s="328"/>
      <c r="O30" s="327">
        <f t="shared" ref="O30:P40" si="24">SUM(S30,W30,AA30,AE30,AI30,AM30,AQ30,AU30)</f>
        <v>50</v>
      </c>
      <c r="P30" s="329">
        <f t="shared" si="24"/>
        <v>93</v>
      </c>
      <c r="Q30" s="342">
        <v>8</v>
      </c>
      <c r="R30" s="330">
        <v>8</v>
      </c>
      <c r="S30" s="235">
        <v>25</v>
      </c>
      <c r="T30" s="238">
        <v>24</v>
      </c>
      <c r="U30" s="343">
        <v>8</v>
      </c>
      <c r="V30" s="330">
        <v>8</v>
      </c>
      <c r="W30" s="235">
        <v>25</v>
      </c>
      <c r="X30" s="236">
        <v>69</v>
      </c>
      <c r="Y30" s="342"/>
      <c r="Z30" s="330"/>
      <c r="AA30" s="235"/>
      <c r="AB30" s="238"/>
      <c r="AC30" s="343"/>
      <c r="AD30" s="330"/>
      <c r="AE30" s="235"/>
      <c r="AF30" s="236"/>
      <c r="AG30" s="234"/>
      <c r="AH30" s="235"/>
      <c r="AI30" s="235"/>
      <c r="AJ30" s="236"/>
      <c r="AK30" s="237"/>
      <c r="AL30" s="235"/>
      <c r="AM30" s="235"/>
      <c r="AN30" s="238"/>
      <c r="AO30" s="234"/>
      <c r="AP30" s="235"/>
      <c r="AQ30" s="235"/>
      <c r="AR30" s="238"/>
      <c r="AS30" s="234"/>
      <c r="AT30" s="235"/>
      <c r="AU30" s="235"/>
      <c r="AV30" s="236"/>
      <c r="AW30" s="234">
        <v>3</v>
      </c>
      <c r="AX30" s="235">
        <v>4</v>
      </c>
      <c r="AY30" s="235"/>
      <c r="AZ30" s="235"/>
      <c r="BA30" s="235"/>
      <c r="BB30" s="235"/>
      <c r="BC30" s="235"/>
      <c r="BD30" s="236"/>
      <c r="BE30" s="234">
        <f>SUM(F30)/25</f>
        <v>3.28</v>
      </c>
      <c r="BF30" s="235">
        <f>SUM(AW30:BD30)</f>
        <v>7</v>
      </c>
      <c r="BG30" s="235"/>
      <c r="BH30" s="236"/>
    </row>
    <row r="31" spans="1:60" ht="35.200000000000003" customHeight="1" x14ac:dyDescent="0.4">
      <c r="A31" s="464" t="s">
        <v>8</v>
      </c>
      <c r="B31" s="388" t="s">
        <v>67</v>
      </c>
      <c r="C31" s="379" t="s">
        <v>78</v>
      </c>
      <c r="D31" s="345">
        <f>SUM(AW31:BD31)</f>
        <v>3</v>
      </c>
      <c r="E31" s="347">
        <f>SUM(F31,P31)</f>
        <v>75</v>
      </c>
      <c r="F31" s="348">
        <f>SUM(G31:H31,O31)</f>
        <v>26</v>
      </c>
      <c r="G31" s="349">
        <f>SUM(Q31,U31,Y31,AC31,AG31,AK31,AO31,AS31)</f>
        <v>8</v>
      </c>
      <c r="H31" s="349">
        <f>SUM(R31,V31,Z31,AD31,AH31,AL31,AP31,AT31)</f>
        <v>8</v>
      </c>
      <c r="I31" s="350">
        <v>4</v>
      </c>
      <c r="J31" s="350">
        <v>4</v>
      </c>
      <c r="K31" s="350"/>
      <c r="L31" s="350"/>
      <c r="M31" s="350"/>
      <c r="N31" s="350"/>
      <c r="O31" s="349">
        <f>SUM(S31,W31,AA31,AE31,AI31,AM31,AQ31,AU31)</f>
        <v>10</v>
      </c>
      <c r="P31" s="353">
        <f>SUM(T31,X31,AB31,AF31,AJ31,AN31,AR31,AV31)</f>
        <v>49</v>
      </c>
      <c r="Q31" s="357"/>
      <c r="R31" s="250"/>
      <c r="S31" s="250"/>
      <c r="T31" s="355"/>
      <c r="U31" s="249"/>
      <c r="V31" s="250"/>
      <c r="W31" s="250"/>
      <c r="X31" s="251"/>
      <c r="Y31" s="357"/>
      <c r="Z31" s="250"/>
      <c r="AA31" s="250"/>
      <c r="AB31" s="355"/>
      <c r="AC31" s="356"/>
      <c r="AD31" s="380"/>
      <c r="AE31" s="250"/>
      <c r="AF31" s="251"/>
      <c r="AG31" s="356"/>
      <c r="AH31" s="380"/>
      <c r="AI31" s="250"/>
      <c r="AJ31" s="251"/>
      <c r="AK31" s="354">
        <v>8</v>
      </c>
      <c r="AL31" s="380">
        <v>8</v>
      </c>
      <c r="AM31" s="250">
        <v>10</v>
      </c>
      <c r="AN31" s="355">
        <v>49</v>
      </c>
      <c r="AO31" s="249"/>
      <c r="AP31" s="250"/>
      <c r="AQ31" s="250"/>
      <c r="AR31" s="355"/>
      <c r="AS31" s="249"/>
      <c r="AT31" s="250"/>
      <c r="AU31" s="250"/>
      <c r="AV31" s="251"/>
      <c r="AW31" s="249"/>
      <c r="AX31" s="250"/>
      <c r="AY31" s="250"/>
      <c r="AZ31" s="250"/>
      <c r="BA31" s="250"/>
      <c r="BB31" s="250">
        <v>3</v>
      </c>
      <c r="BC31" s="250"/>
      <c r="BD31" s="251"/>
      <c r="BE31" s="234">
        <f>SUM(F31)/25</f>
        <v>1.04</v>
      </c>
      <c r="BF31" s="250"/>
      <c r="BG31" s="250"/>
      <c r="BH31" s="236"/>
    </row>
    <row r="32" spans="1:60" ht="35.200000000000003" customHeight="1" x14ac:dyDescent="0.4">
      <c r="A32" s="463" t="s">
        <v>7</v>
      </c>
      <c r="B32" s="322" t="s">
        <v>274</v>
      </c>
      <c r="C32" s="366" t="s">
        <v>254</v>
      </c>
      <c r="D32" s="323">
        <f t="shared" si="20"/>
        <v>3</v>
      </c>
      <c r="E32" s="325">
        <f t="shared" si="21"/>
        <v>75</v>
      </c>
      <c r="F32" s="326">
        <f t="shared" si="22"/>
        <v>31</v>
      </c>
      <c r="G32" s="327">
        <f t="shared" si="23"/>
        <v>0</v>
      </c>
      <c r="H32" s="327">
        <f t="shared" si="23"/>
        <v>16</v>
      </c>
      <c r="I32" s="328"/>
      <c r="J32" s="328">
        <v>16</v>
      </c>
      <c r="K32" s="328"/>
      <c r="L32" s="328"/>
      <c r="M32" s="328"/>
      <c r="N32" s="328"/>
      <c r="O32" s="327">
        <f t="shared" si="24"/>
        <v>15</v>
      </c>
      <c r="P32" s="329">
        <f t="shared" si="24"/>
        <v>44</v>
      </c>
      <c r="Q32" s="237"/>
      <c r="R32" s="235"/>
      <c r="S32" s="235"/>
      <c r="T32" s="238"/>
      <c r="U32" s="234"/>
      <c r="V32" s="235"/>
      <c r="W32" s="235"/>
      <c r="X32" s="236"/>
      <c r="Y32" s="342"/>
      <c r="Z32" s="330"/>
      <c r="AA32" s="235"/>
      <c r="AB32" s="238"/>
      <c r="AC32" s="343"/>
      <c r="AD32" s="330"/>
      <c r="AE32" s="235"/>
      <c r="AF32" s="236"/>
      <c r="AG32" s="343">
        <v>0</v>
      </c>
      <c r="AH32" s="330">
        <v>16</v>
      </c>
      <c r="AI32" s="235">
        <v>15</v>
      </c>
      <c r="AJ32" s="236">
        <v>44</v>
      </c>
      <c r="AK32" s="237"/>
      <c r="AL32" s="235"/>
      <c r="AM32" s="235"/>
      <c r="AN32" s="238"/>
      <c r="AO32" s="234"/>
      <c r="AP32" s="235"/>
      <c r="AQ32" s="235"/>
      <c r="AR32" s="238"/>
      <c r="AS32" s="234"/>
      <c r="AT32" s="235"/>
      <c r="AU32" s="235"/>
      <c r="AV32" s="236"/>
      <c r="AW32" s="234"/>
      <c r="AX32" s="235"/>
      <c r="AY32" s="235"/>
      <c r="AZ32" s="235"/>
      <c r="BA32" s="235">
        <v>3</v>
      </c>
      <c r="BB32" s="235"/>
      <c r="BC32" s="235"/>
      <c r="BD32" s="236"/>
      <c r="BE32" s="234">
        <f>SUM(F32)/25</f>
        <v>1.24</v>
      </c>
      <c r="BF32" s="235">
        <f>SUM(AW32:BD32)</f>
        <v>3</v>
      </c>
      <c r="BG32" s="235"/>
      <c r="BH32" s="236"/>
    </row>
    <row r="33" spans="1:60" ht="35.1" customHeight="1" x14ac:dyDescent="0.4">
      <c r="A33" s="464" t="s">
        <v>6</v>
      </c>
      <c r="B33" s="322" t="s">
        <v>204</v>
      </c>
      <c r="C33" s="366" t="s">
        <v>259</v>
      </c>
      <c r="D33" s="323">
        <f t="shared" si="20"/>
        <v>4</v>
      </c>
      <c r="E33" s="325">
        <f t="shared" si="21"/>
        <v>100</v>
      </c>
      <c r="F33" s="326">
        <f t="shared" si="22"/>
        <v>34</v>
      </c>
      <c r="G33" s="327">
        <f t="shared" si="23"/>
        <v>0</v>
      </c>
      <c r="H33" s="327">
        <f t="shared" si="23"/>
        <v>24</v>
      </c>
      <c r="I33" s="328"/>
      <c r="J33" s="328"/>
      <c r="K33" s="328">
        <v>24</v>
      </c>
      <c r="L33" s="328"/>
      <c r="M33" s="328"/>
      <c r="N33" s="328"/>
      <c r="O33" s="327">
        <f t="shared" si="24"/>
        <v>10</v>
      </c>
      <c r="P33" s="329">
        <f t="shared" si="24"/>
        <v>66</v>
      </c>
      <c r="Q33" s="237"/>
      <c r="R33" s="235"/>
      <c r="S33" s="235"/>
      <c r="T33" s="238"/>
      <c r="U33" s="343"/>
      <c r="V33" s="330"/>
      <c r="W33" s="235"/>
      <c r="X33" s="236"/>
      <c r="Y33" s="237"/>
      <c r="Z33" s="235"/>
      <c r="AA33" s="235"/>
      <c r="AB33" s="238"/>
      <c r="AC33" s="234"/>
      <c r="AD33" s="235"/>
      <c r="AE33" s="235"/>
      <c r="AF33" s="236"/>
      <c r="AG33" s="234"/>
      <c r="AH33" s="330">
        <v>12</v>
      </c>
      <c r="AI33" s="235">
        <v>5</v>
      </c>
      <c r="AJ33" s="236">
        <v>30</v>
      </c>
      <c r="AK33" s="237"/>
      <c r="AL33" s="330">
        <v>12</v>
      </c>
      <c r="AM33" s="235">
        <v>5</v>
      </c>
      <c r="AN33" s="238">
        <v>36</v>
      </c>
      <c r="AO33" s="234"/>
      <c r="AP33" s="235"/>
      <c r="AQ33" s="235"/>
      <c r="AR33" s="238"/>
      <c r="AS33" s="343"/>
      <c r="AT33" s="330"/>
      <c r="AU33" s="235"/>
      <c r="AV33" s="236"/>
      <c r="AW33" s="234"/>
      <c r="AX33" s="235"/>
      <c r="AY33" s="235"/>
      <c r="AZ33" s="235"/>
      <c r="BA33" s="235">
        <v>2</v>
      </c>
      <c r="BB33" s="235">
        <v>2</v>
      </c>
      <c r="BC33" s="235"/>
      <c r="BD33" s="236"/>
      <c r="BE33" s="234">
        <v>1</v>
      </c>
      <c r="BF33" s="235">
        <f>SUM(AW33:BD33)</f>
        <v>4</v>
      </c>
      <c r="BG33" s="235"/>
      <c r="BH33" s="236"/>
    </row>
    <row r="34" spans="1:60" ht="35.200000000000003" customHeight="1" x14ac:dyDescent="0.4">
      <c r="A34" s="464" t="s">
        <v>5</v>
      </c>
      <c r="B34" s="322" t="s">
        <v>213</v>
      </c>
      <c r="C34" s="366" t="s">
        <v>78</v>
      </c>
      <c r="D34" s="323">
        <f t="shared" si="20"/>
        <v>3</v>
      </c>
      <c r="E34" s="325">
        <f t="shared" si="21"/>
        <v>75</v>
      </c>
      <c r="F34" s="326">
        <f t="shared" si="22"/>
        <v>26</v>
      </c>
      <c r="G34" s="327">
        <f t="shared" si="23"/>
        <v>8</v>
      </c>
      <c r="H34" s="327">
        <f t="shared" si="23"/>
        <v>8</v>
      </c>
      <c r="I34" s="328"/>
      <c r="J34" s="328">
        <v>8</v>
      </c>
      <c r="K34" s="328"/>
      <c r="L34" s="328"/>
      <c r="M34" s="328"/>
      <c r="N34" s="328"/>
      <c r="O34" s="327">
        <f t="shared" si="24"/>
        <v>10</v>
      </c>
      <c r="P34" s="329">
        <f t="shared" si="24"/>
        <v>49</v>
      </c>
      <c r="Q34" s="237"/>
      <c r="R34" s="235"/>
      <c r="S34" s="235"/>
      <c r="T34" s="238"/>
      <c r="U34" s="234"/>
      <c r="V34" s="235"/>
      <c r="W34" s="235"/>
      <c r="X34" s="236"/>
      <c r="Y34" s="342"/>
      <c r="Z34" s="330"/>
      <c r="AA34" s="235"/>
      <c r="AB34" s="238"/>
      <c r="AC34" s="343"/>
      <c r="AD34" s="330"/>
      <c r="AE34" s="235"/>
      <c r="AF34" s="236"/>
      <c r="AG34" s="234"/>
      <c r="AH34" s="235"/>
      <c r="AI34" s="235"/>
      <c r="AJ34" s="236"/>
      <c r="AK34" s="343">
        <v>8</v>
      </c>
      <c r="AL34" s="330">
        <v>8</v>
      </c>
      <c r="AM34" s="235">
        <v>10</v>
      </c>
      <c r="AN34" s="236">
        <v>49</v>
      </c>
      <c r="AO34" s="234"/>
      <c r="AP34" s="235"/>
      <c r="AQ34" s="235"/>
      <c r="AR34" s="238"/>
      <c r="AS34" s="234"/>
      <c r="AT34" s="235"/>
      <c r="AU34" s="235"/>
      <c r="AV34" s="236"/>
      <c r="AW34" s="234"/>
      <c r="AX34" s="235"/>
      <c r="AY34" s="235"/>
      <c r="AZ34" s="235"/>
      <c r="BA34" s="235"/>
      <c r="BB34" s="235">
        <v>3</v>
      </c>
      <c r="BC34" s="235"/>
      <c r="BD34" s="236"/>
      <c r="BE34" s="234">
        <f>SUM(F34)/25</f>
        <v>1.04</v>
      </c>
      <c r="BF34" s="235">
        <f>SUM(AW34:BD34)</f>
        <v>3</v>
      </c>
      <c r="BG34" s="235"/>
      <c r="BH34" s="236"/>
    </row>
    <row r="35" spans="1:60" ht="35.200000000000003" customHeight="1" x14ac:dyDescent="0.4">
      <c r="A35" s="463" t="s">
        <v>20</v>
      </c>
      <c r="B35" s="322" t="s">
        <v>214</v>
      </c>
      <c r="C35" s="366" t="s">
        <v>95</v>
      </c>
      <c r="D35" s="323">
        <f t="shared" si="20"/>
        <v>5</v>
      </c>
      <c r="E35" s="325">
        <f t="shared" si="21"/>
        <v>125</v>
      </c>
      <c r="F35" s="326">
        <f t="shared" si="22"/>
        <v>55</v>
      </c>
      <c r="G35" s="327">
        <f t="shared" si="23"/>
        <v>16</v>
      </c>
      <c r="H35" s="327">
        <f t="shared" si="23"/>
        <v>24</v>
      </c>
      <c r="I35" s="328"/>
      <c r="J35" s="328">
        <v>24</v>
      </c>
      <c r="K35" s="328"/>
      <c r="L35" s="328"/>
      <c r="M35" s="328"/>
      <c r="N35" s="328"/>
      <c r="O35" s="327">
        <f t="shared" si="24"/>
        <v>15</v>
      </c>
      <c r="P35" s="329">
        <f t="shared" si="24"/>
        <v>70</v>
      </c>
      <c r="Q35" s="342"/>
      <c r="R35" s="330"/>
      <c r="S35" s="235"/>
      <c r="T35" s="238"/>
      <c r="U35" s="343">
        <v>8</v>
      </c>
      <c r="V35" s="330">
        <v>12</v>
      </c>
      <c r="W35" s="235">
        <v>5</v>
      </c>
      <c r="X35" s="236">
        <v>28</v>
      </c>
      <c r="Y35" s="342">
        <v>8</v>
      </c>
      <c r="Z35" s="330">
        <v>12</v>
      </c>
      <c r="AA35" s="235">
        <v>10</v>
      </c>
      <c r="AB35" s="238">
        <v>42</v>
      </c>
      <c r="AC35" s="343"/>
      <c r="AD35" s="330"/>
      <c r="AE35" s="235"/>
      <c r="AF35" s="236"/>
      <c r="AG35" s="234"/>
      <c r="AH35" s="235"/>
      <c r="AI35" s="235"/>
      <c r="AJ35" s="236"/>
      <c r="AK35" s="237"/>
      <c r="AL35" s="235"/>
      <c r="AM35" s="235"/>
      <c r="AN35" s="238"/>
      <c r="AO35" s="234"/>
      <c r="AP35" s="235"/>
      <c r="AQ35" s="235"/>
      <c r="AR35" s="238"/>
      <c r="AS35" s="234"/>
      <c r="AT35" s="235"/>
      <c r="AU35" s="235"/>
      <c r="AV35" s="236"/>
      <c r="AW35" s="234"/>
      <c r="AX35" s="235">
        <v>2</v>
      </c>
      <c r="AY35" s="235">
        <v>3</v>
      </c>
      <c r="AZ35" s="235"/>
      <c r="BA35" s="235"/>
      <c r="BB35" s="235"/>
      <c r="BC35" s="235"/>
      <c r="BD35" s="236"/>
      <c r="BE35" s="234">
        <f>SUM(F35)/25</f>
        <v>2.2000000000000002</v>
      </c>
      <c r="BF35" s="235">
        <f>SUM(AW35:BD35)</f>
        <v>5</v>
      </c>
      <c r="BG35" s="235"/>
      <c r="BH35" s="236"/>
    </row>
    <row r="36" spans="1:60" ht="35.200000000000003" customHeight="1" x14ac:dyDescent="0.4">
      <c r="A36" s="464" t="s">
        <v>21</v>
      </c>
      <c r="B36" s="322" t="s">
        <v>215</v>
      </c>
      <c r="C36" s="366" t="s">
        <v>249</v>
      </c>
      <c r="D36" s="323">
        <f t="shared" si="20"/>
        <v>3</v>
      </c>
      <c r="E36" s="325">
        <f t="shared" si="21"/>
        <v>75</v>
      </c>
      <c r="F36" s="326">
        <f t="shared" si="22"/>
        <v>26</v>
      </c>
      <c r="G36" s="327">
        <f t="shared" si="23"/>
        <v>8</v>
      </c>
      <c r="H36" s="327">
        <f t="shared" si="23"/>
        <v>8</v>
      </c>
      <c r="I36" s="328"/>
      <c r="J36" s="328">
        <v>8</v>
      </c>
      <c r="K36" s="328"/>
      <c r="L36" s="328"/>
      <c r="M36" s="328"/>
      <c r="N36" s="328"/>
      <c r="O36" s="327">
        <f t="shared" si="24"/>
        <v>10</v>
      </c>
      <c r="P36" s="329">
        <f t="shared" si="24"/>
        <v>49</v>
      </c>
      <c r="Q36" s="237"/>
      <c r="R36" s="235"/>
      <c r="S36" s="235"/>
      <c r="T36" s="238"/>
      <c r="U36" s="234"/>
      <c r="V36" s="235"/>
      <c r="W36" s="235"/>
      <c r="X36" s="236"/>
      <c r="Y36" s="342"/>
      <c r="Z36" s="330"/>
      <c r="AA36" s="235"/>
      <c r="AB36" s="238"/>
      <c r="AC36" s="343"/>
      <c r="AD36" s="330"/>
      <c r="AE36" s="235"/>
      <c r="AF36" s="236"/>
      <c r="AG36" s="343"/>
      <c r="AH36" s="330"/>
      <c r="AI36" s="235"/>
      <c r="AJ36" s="236"/>
      <c r="AK36" s="237"/>
      <c r="AL36" s="235"/>
      <c r="AM36" s="235"/>
      <c r="AN36" s="238"/>
      <c r="AO36" s="343">
        <v>8</v>
      </c>
      <c r="AP36" s="330">
        <v>8</v>
      </c>
      <c r="AQ36" s="235">
        <v>10</v>
      </c>
      <c r="AR36" s="238">
        <v>49</v>
      </c>
      <c r="AS36" s="234"/>
      <c r="AT36" s="235"/>
      <c r="AU36" s="235"/>
      <c r="AV36" s="236"/>
      <c r="AW36" s="234"/>
      <c r="AX36" s="235"/>
      <c r="AY36" s="235"/>
      <c r="AZ36" s="235"/>
      <c r="BA36" s="235"/>
      <c r="BB36" s="235"/>
      <c r="BC36" s="235">
        <v>3</v>
      </c>
      <c r="BD36" s="236"/>
      <c r="BE36" s="234">
        <f>SUM(F36)/25</f>
        <v>1.04</v>
      </c>
      <c r="BF36" s="235">
        <v>3</v>
      </c>
      <c r="BG36" s="235"/>
      <c r="BH36" s="236"/>
    </row>
    <row r="37" spans="1:60" ht="35.200000000000003" customHeight="1" x14ac:dyDescent="0.4">
      <c r="A37" s="464" t="s">
        <v>22</v>
      </c>
      <c r="B37" s="419" t="s">
        <v>232</v>
      </c>
      <c r="C37" s="366" t="s">
        <v>98</v>
      </c>
      <c r="D37" s="323">
        <f t="shared" si="20"/>
        <v>4</v>
      </c>
      <c r="E37" s="325">
        <f t="shared" si="21"/>
        <v>100</v>
      </c>
      <c r="F37" s="326">
        <f t="shared" si="22"/>
        <v>16</v>
      </c>
      <c r="G37" s="327">
        <f t="shared" si="23"/>
        <v>8</v>
      </c>
      <c r="H37" s="327">
        <f t="shared" si="23"/>
        <v>8</v>
      </c>
      <c r="I37" s="328"/>
      <c r="J37" s="328">
        <v>8</v>
      </c>
      <c r="K37" s="328"/>
      <c r="L37" s="328"/>
      <c r="M37" s="328"/>
      <c r="N37" s="328"/>
      <c r="O37" s="327">
        <f t="shared" si="24"/>
        <v>0</v>
      </c>
      <c r="P37" s="329">
        <f t="shared" si="24"/>
        <v>84</v>
      </c>
      <c r="Q37" s="237"/>
      <c r="R37" s="235"/>
      <c r="S37" s="235"/>
      <c r="T37" s="238"/>
      <c r="U37" s="234"/>
      <c r="V37" s="235"/>
      <c r="W37" s="235"/>
      <c r="X37" s="236"/>
      <c r="Y37" s="342">
        <v>4</v>
      </c>
      <c r="Z37" s="235"/>
      <c r="AA37" s="235"/>
      <c r="AB37" s="238">
        <v>9</v>
      </c>
      <c r="AC37" s="343">
        <v>4</v>
      </c>
      <c r="AD37" s="330">
        <v>8</v>
      </c>
      <c r="AE37" s="235"/>
      <c r="AF37" s="236">
        <v>75</v>
      </c>
      <c r="AG37" s="343"/>
      <c r="AH37" s="330"/>
      <c r="AI37" s="235"/>
      <c r="AJ37" s="236"/>
      <c r="AK37" s="237"/>
      <c r="AL37" s="235"/>
      <c r="AM37" s="235"/>
      <c r="AN37" s="238"/>
      <c r="AO37" s="234"/>
      <c r="AP37" s="235"/>
      <c r="AQ37" s="235"/>
      <c r="AR37" s="238"/>
      <c r="AS37" s="234"/>
      <c r="AT37" s="235"/>
      <c r="AU37" s="235"/>
      <c r="AV37" s="236"/>
      <c r="AW37" s="234"/>
      <c r="AX37" s="235"/>
      <c r="AY37" s="235">
        <v>1</v>
      </c>
      <c r="AZ37" s="235">
        <v>3</v>
      </c>
      <c r="BA37" s="235"/>
      <c r="BB37" s="235"/>
      <c r="BC37" s="235"/>
      <c r="BD37" s="236"/>
      <c r="BE37" s="234">
        <f>SUM(F37)/25</f>
        <v>0.64</v>
      </c>
      <c r="BF37" s="235">
        <f>SUM(AW37:BD37)</f>
        <v>4</v>
      </c>
      <c r="BG37" s="235"/>
      <c r="BH37" s="236"/>
    </row>
    <row r="38" spans="1:60" ht="35.200000000000003" customHeight="1" x14ac:dyDescent="0.4">
      <c r="A38" s="463" t="s">
        <v>23</v>
      </c>
      <c r="B38" s="322" t="s">
        <v>65</v>
      </c>
      <c r="C38" s="366" t="s">
        <v>251</v>
      </c>
      <c r="D38" s="323">
        <f t="shared" si="20"/>
        <v>3</v>
      </c>
      <c r="E38" s="325">
        <f t="shared" si="21"/>
        <v>75</v>
      </c>
      <c r="F38" s="326">
        <f t="shared" si="22"/>
        <v>42</v>
      </c>
      <c r="G38" s="327">
        <f t="shared" si="23"/>
        <v>16</v>
      </c>
      <c r="H38" s="327">
        <f t="shared" si="23"/>
        <v>16</v>
      </c>
      <c r="I38" s="328">
        <v>8</v>
      </c>
      <c r="J38" s="328">
        <v>8</v>
      </c>
      <c r="K38" s="328"/>
      <c r="L38" s="328"/>
      <c r="M38" s="328"/>
      <c r="N38" s="328"/>
      <c r="O38" s="327">
        <f t="shared" si="24"/>
        <v>10</v>
      </c>
      <c r="P38" s="329">
        <f t="shared" si="24"/>
        <v>33</v>
      </c>
      <c r="Q38" s="237"/>
      <c r="R38" s="235"/>
      <c r="S38" s="235"/>
      <c r="T38" s="238"/>
      <c r="U38" s="234"/>
      <c r="V38" s="235"/>
      <c r="W38" s="235"/>
      <c r="X38" s="236"/>
      <c r="Y38" s="343">
        <v>16</v>
      </c>
      <c r="Z38" s="330">
        <v>16</v>
      </c>
      <c r="AA38" s="235">
        <v>10</v>
      </c>
      <c r="AB38" s="236">
        <v>33</v>
      </c>
      <c r="AC38" s="343"/>
      <c r="AD38" s="330"/>
      <c r="AE38" s="235"/>
      <c r="AF38" s="236"/>
      <c r="AG38" s="343"/>
      <c r="AH38" s="330"/>
      <c r="AI38" s="235"/>
      <c r="AJ38" s="236"/>
      <c r="AK38" s="237"/>
      <c r="AL38" s="235"/>
      <c r="AM38" s="235"/>
      <c r="AN38" s="238"/>
      <c r="AO38" s="234"/>
      <c r="AP38" s="235"/>
      <c r="AQ38" s="235"/>
      <c r="AR38" s="238"/>
      <c r="AS38" s="234"/>
      <c r="AT38" s="235"/>
      <c r="AU38" s="235"/>
      <c r="AV38" s="236"/>
      <c r="AW38" s="234"/>
      <c r="AX38" s="235"/>
      <c r="AY38" s="235">
        <v>3</v>
      </c>
      <c r="AZ38" s="235"/>
      <c r="BA38" s="235"/>
      <c r="BB38" s="235"/>
      <c r="BC38" s="235"/>
      <c r="BD38" s="236"/>
      <c r="BE38" s="234">
        <f>SUM(F38)/25</f>
        <v>1.68</v>
      </c>
      <c r="BF38" s="235">
        <f>SUM(AW38:BD38)</f>
        <v>3</v>
      </c>
      <c r="BG38" s="235"/>
      <c r="BH38" s="236"/>
    </row>
    <row r="39" spans="1:60" ht="35.200000000000003" customHeight="1" x14ac:dyDescent="0.4">
      <c r="A39" s="464" t="s">
        <v>24</v>
      </c>
      <c r="B39" s="322" t="s">
        <v>104</v>
      </c>
      <c r="C39" s="366" t="s">
        <v>251</v>
      </c>
      <c r="D39" s="323">
        <f t="shared" si="20"/>
        <v>1</v>
      </c>
      <c r="E39" s="325">
        <f t="shared" si="21"/>
        <v>25</v>
      </c>
      <c r="F39" s="326">
        <f t="shared" si="22"/>
        <v>8</v>
      </c>
      <c r="G39" s="327">
        <f t="shared" si="23"/>
        <v>0</v>
      </c>
      <c r="H39" s="327">
        <f t="shared" si="23"/>
        <v>8</v>
      </c>
      <c r="I39" s="328"/>
      <c r="J39" s="328"/>
      <c r="K39" s="328">
        <v>8</v>
      </c>
      <c r="L39" s="328"/>
      <c r="M39" s="328"/>
      <c r="N39" s="328"/>
      <c r="O39" s="327">
        <f t="shared" si="24"/>
        <v>0</v>
      </c>
      <c r="P39" s="329">
        <f t="shared" si="24"/>
        <v>17</v>
      </c>
      <c r="Q39" s="237"/>
      <c r="R39" s="235"/>
      <c r="S39" s="235"/>
      <c r="T39" s="238"/>
      <c r="U39" s="234"/>
      <c r="V39" s="235"/>
      <c r="W39" s="235"/>
      <c r="X39" s="236"/>
      <c r="Y39" s="342"/>
      <c r="Z39" s="330">
        <v>8</v>
      </c>
      <c r="AA39" s="235">
        <v>0</v>
      </c>
      <c r="AB39" s="238">
        <v>17</v>
      </c>
      <c r="AC39" s="234"/>
      <c r="AD39" s="235"/>
      <c r="AE39" s="235"/>
      <c r="AF39" s="236"/>
      <c r="AG39" s="234"/>
      <c r="AH39" s="235"/>
      <c r="AI39" s="235"/>
      <c r="AJ39" s="236"/>
      <c r="AK39" s="342"/>
      <c r="AL39" s="330"/>
      <c r="AM39" s="235"/>
      <c r="AN39" s="238"/>
      <c r="AO39" s="234"/>
      <c r="AP39" s="235"/>
      <c r="AQ39" s="235"/>
      <c r="AR39" s="238"/>
      <c r="AS39" s="234"/>
      <c r="AT39" s="235"/>
      <c r="AU39" s="235"/>
      <c r="AV39" s="236"/>
      <c r="AW39" s="234"/>
      <c r="AX39" s="235"/>
      <c r="AY39" s="235">
        <v>1</v>
      </c>
      <c r="AZ39" s="235"/>
      <c r="BA39" s="235"/>
      <c r="BB39" s="235"/>
      <c r="BC39" s="235"/>
      <c r="BD39" s="236"/>
      <c r="BE39" s="234">
        <v>1</v>
      </c>
      <c r="BF39" s="235">
        <v>1</v>
      </c>
      <c r="BG39" s="235"/>
      <c r="BH39" s="236"/>
    </row>
    <row r="40" spans="1:60" ht="35.200000000000003" customHeight="1" thickBot="1" x14ac:dyDescent="0.45">
      <c r="A40" s="464" t="s">
        <v>25</v>
      </c>
      <c r="B40" s="388" t="s">
        <v>210</v>
      </c>
      <c r="C40" s="379" t="s">
        <v>259</v>
      </c>
      <c r="D40" s="345">
        <f t="shared" si="20"/>
        <v>4</v>
      </c>
      <c r="E40" s="347">
        <f t="shared" si="21"/>
        <v>100</v>
      </c>
      <c r="F40" s="348">
        <f t="shared" si="22"/>
        <v>49</v>
      </c>
      <c r="G40" s="349">
        <f t="shared" si="23"/>
        <v>0</v>
      </c>
      <c r="H40" s="349">
        <f t="shared" si="23"/>
        <v>24</v>
      </c>
      <c r="I40" s="350"/>
      <c r="J40" s="350"/>
      <c r="K40" s="350">
        <v>24</v>
      </c>
      <c r="L40" s="350"/>
      <c r="M40" s="350"/>
      <c r="N40" s="350"/>
      <c r="O40" s="349">
        <f t="shared" si="24"/>
        <v>25</v>
      </c>
      <c r="P40" s="353">
        <f t="shared" si="24"/>
        <v>51</v>
      </c>
      <c r="Q40" s="357"/>
      <c r="R40" s="250"/>
      <c r="S40" s="250"/>
      <c r="T40" s="355"/>
      <c r="U40" s="249"/>
      <c r="V40" s="250"/>
      <c r="W40" s="250"/>
      <c r="X40" s="251"/>
      <c r="Y40" s="357"/>
      <c r="Z40" s="250"/>
      <c r="AA40" s="250"/>
      <c r="AB40" s="355"/>
      <c r="AC40" s="356"/>
      <c r="AD40" s="250"/>
      <c r="AE40" s="250"/>
      <c r="AF40" s="251"/>
      <c r="AG40" s="356"/>
      <c r="AH40" s="380">
        <v>12</v>
      </c>
      <c r="AI40" s="250">
        <v>15</v>
      </c>
      <c r="AJ40" s="251">
        <v>20</v>
      </c>
      <c r="AK40" s="354"/>
      <c r="AL40" s="380">
        <v>12</v>
      </c>
      <c r="AM40" s="250">
        <v>10</v>
      </c>
      <c r="AN40" s="355">
        <v>31</v>
      </c>
      <c r="AO40" s="249"/>
      <c r="AP40" s="250"/>
      <c r="AQ40" s="250"/>
      <c r="AR40" s="355"/>
      <c r="AS40" s="249"/>
      <c r="AT40" s="250"/>
      <c r="AU40" s="250"/>
      <c r="AV40" s="251"/>
      <c r="AW40" s="249"/>
      <c r="AX40" s="250"/>
      <c r="AY40" s="250"/>
      <c r="AZ40" s="250"/>
      <c r="BA40" s="250">
        <v>2</v>
      </c>
      <c r="BB40" s="250">
        <v>2</v>
      </c>
      <c r="BC40" s="250"/>
      <c r="BD40" s="251"/>
      <c r="BE40" s="234">
        <f>SUM(F40)/25</f>
        <v>1.96</v>
      </c>
      <c r="BF40" s="250">
        <v>4</v>
      </c>
      <c r="BG40" s="250"/>
      <c r="BH40" s="251"/>
    </row>
    <row r="41" spans="1:60" ht="44.2" customHeight="1" thickBot="1" x14ac:dyDescent="0.45">
      <c r="A41" s="280" t="s">
        <v>63</v>
      </c>
      <c r="B41" s="381" t="s">
        <v>90</v>
      </c>
      <c r="C41" s="382"/>
      <c r="D41" s="383">
        <f t="shared" ref="D41:AI41" si="25">SUM(D42:D54)</f>
        <v>42</v>
      </c>
      <c r="E41" s="264">
        <f t="shared" si="25"/>
        <v>1050</v>
      </c>
      <c r="F41" s="265">
        <f t="shared" si="25"/>
        <v>359</v>
      </c>
      <c r="G41" s="265">
        <f t="shared" si="25"/>
        <v>72</v>
      </c>
      <c r="H41" s="265">
        <f t="shared" si="25"/>
        <v>160</v>
      </c>
      <c r="I41" s="265">
        <f t="shared" si="25"/>
        <v>16</v>
      </c>
      <c r="J41" s="265">
        <f t="shared" si="25"/>
        <v>32</v>
      </c>
      <c r="K41" s="265">
        <f t="shared" si="25"/>
        <v>8</v>
      </c>
      <c r="L41" s="265">
        <f t="shared" si="25"/>
        <v>64</v>
      </c>
      <c r="M41" s="265">
        <f t="shared" si="25"/>
        <v>40</v>
      </c>
      <c r="N41" s="265">
        <f t="shared" si="25"/>
        <v>0</v>
      </c>
      <c r="O41" s="265">
        <f t="shared" si="25"/>
        <v>127</v>
      </c>
      <c r="P41" s="265">
        <f t="shared" si="25"/>
        <v>691</v>
      </c>
      <c r="Q41" s="384">
        <f t="shared" si="25"/>
        <v>0</v>
      </c>
      <c r="R41" s="384">
        <f t="shared" si="25"/>
        <v>0</v>
      </c>
      <c r="S41" s="384">
        <f t="shared" si="25"/>
        <v>0</v>
      </c>
      <c r="T41" s="385">
        <f t="shared" si="25"/>
        <v>0</v>
      </c>
      <c r="U41" s="264">
        <f t="shared" si="25"/>
        <v>0</v>
      </c>
      <c r="V41" s="265">
        <f t="shared" si="25"/>
        <v>0</v>
      </c>
      <c r="W41" s="265">
        <f t="shared" si="25"/>
        <v>0</v>
      </c>
      <c r="X41" s="267">
        <f t="shared" si="25"/>
        <v>0</v>
      </c>
      <c r="Y41" s="384">
        <f t="shared" si="25"/>
        <v>8</v>
      </c>
      <c r="Z41" s="265">
        <f t="shared" si="25"/>
        <v>24</v>
      </c>
      <c r="AA41" s="265">
        <f t="shared" si="25"/>
        <v>10</v>
      </c>
      <c r="AB41" s="267">
        <f t="shared" si="25"/>
        <v>33</v>
      </c>
      <c r="AC41" s="384">
        <f t="shared" si="25"/>
        <v>8</v>
      </c>
      <c r="AD41" s="265">
        <f t="shared" si="25"/>
        <v>16</v>
      </c>
      <c r="AE41" s="265">
        <f t="shared" si="25"/>
        <v>5</v>
      </c>
      <c r="AF41" s="267">
        <f t="shared" si="25"/>
        <v>71</v>
      </c>
      <c r="AG41" s="384">
        <f t="shared" si="25"/>
        <v>16</v>
      </c>
      <c r="AH41" s="265">
        <f t="shared" si="25"/>
        <v>32</v>
      </c>
      <c r="AI41" s="265">
        <f t="shared" si="25"/>
        <v>27</v>
      </c>
      <c r="AJ41" s="267">
        <f t="shared" ref="AJ41:BH41" si="26">SUM(AJ42:AJ54)</f>
        <v>100</v>
      </c>
      <c r="AK41" s="384">
        <f t="shared" si="26"/>
        <v>8</v>
      </c>
      <c r="AL41" s="265">
        <f t="shared" si="26"/>
        <v>24</v>
      </c>
      <c r="AM41" s="265">
        <f t="shared" si="26"/>
        <v>25</v>
      </c>
      <c r="AN41" s="267">
        <f t="shared" si="26"/>
        <v>93</v>
      </c>
      <c r="AO41" s="384">
        <f t="shared" si="26"/>
        <v>24</v>
      </c>
      <c r="AP41" s="265">
        <f t="shared" si="26"/>
        <v>40</v>
      </c>
      <c r="AQ41" s="265">
        <f t="shared" si="26"/>
        <v>35</v>
      </c>
      <c r="AR41" s="267">
        <f t="shared" si="26"/>
        <v>217</v>
      </c>
      <c r="AS41" s="384">
        <f t="shared" si="26"/>
        <v>8</v>
      </c>
      <c r="AT41" s="265">
        <f t="shared" si="26"/>
        <v>24</v>
      </c>
      <c r="AU41" s="265">
        <f t="shared" si="26"/>
        <v>25</v>
      </c>
      <c r="AV41" s="267">
        <f t="shared" si="26"/>
        <v>177</v>
      </c>
      <c r="AW41" s="384">
        <f t="shared" si="26"/>
        <v>0</v>
      </c>
      <c r="AX41" s="265">
        <f t="shared" si="26"/>
        <v>0</v>
      </c>
      <c r="AY41" s="265">
        <f t="shared" si="26"/>
        <v>3</v>
      </c>
      <c r="AZ41" s="265">
        <f t="shared" si="26"/>
        <v>4</v>
      </c>
      <c r="BA41" s="265">
        <f t="shared" si="26"/>
        <v>7</v>
      </c>
      <c r="BB41" s="265">
        <f t="shared" si="26"/>
        <v>6</v>
      </c>
      <c r="BC41" s="265">
        <f t="shared" si="26"/>
        <v>13</v>
      </c>
      <c r="BD41" s="267">
        <f t="shared" si="26"/>
        <v>9</v>
      </c>
      <c r="BE41" s="384">
        <f t="shared" si="26"/>
        <v>15.04</v>
      </c>
      <c r="BF41" s="265">
        <f t="shared" si="26"/>
        <v>42</v>
      </c>
      <c r="BG41" s="265">
        <f t="shared" si="26"/>
        <v>0</v>
      </c>
      <c r="BH41" s="267">
        <f t="shared" si="26"/>
        <v>12</v>
      </c>
    </row>
    <row r="42" spans="1:60" ht="35.200000000000003" customHeight="1" thickBot="1" x14ac:dyDescent="0.45">
      <c r="A42" s="463" t="s">
        <v>10</v>
      </c>
      <c r="B42" s="479" t="s">
        <v>207</v>
      </c>
      <c r="C42" s="363" t="s">
        <v>77</v>
      </c>
      <c r="D42" s="386">
        <f t="shared" ref="D42:D53" si="27">SUM(AW42:BD42)</f>
        <v>3</v>
      </c>
      <c r="E42" s="209">
        <f t="shared" ref="E42:E53" si="28">SUM(F42,P42)</f>
        <v>75</v>
      </c>
      <c r="F42" s="210">
        <f t="shared" ref="F42:F53" si="29">SUM(G42:H42,O42)</f>
        <v>21</v>
      </c>
      <c r="G42" s="211">
        <f>SUM(Q42,U42,Y42,AC42,AG42,AK42,AO42,AS42)</f>
        <v>8</v>
      </c>
      <c r="H42" s="211">
        <f t="shared" ref="G42:H53" si="30">SUM(R42,V42,Z42,AD42,AH42,AL42,AP42,AT42)</f>
        <v>8</v>
      </c>
      <c r="I42" s="213"/>
      <c r="J42" s="213"/>
      <c r="K42" s="213"/>
      <c r="L42" s="213">
        <v>8</v>
      </c>
      <c r="M42" s="213"/>
      <c r="N42" s="213"/>
      <c r="O42" s="211">
        <f>SUM(S42,W42,AA42,AE42,AI42,AM42,AQ42,AU42)</f>
        <v>5</v>
      </c>
      <c r="P42" s="214">
        <f>SUM(T42,X42,AB42,AF42,AJ42,AN42,AR42,AV42)</f>
        <v>54</v>
      </c>
      <c r="Q42" s="223"/>
      <c r="R42" s="217"/>
      <c r="S42" s="217"/>
      <c r="T42" s="218"/>
      <c r="U42" s="228"/>
      <c r="V42" s="217"/>
      <c r="W42" s="217"/>
      <c r="X42" s="229"/>
      <c r="Y42" s="223"/>
      <c r="Z42" s="217"/>
      <c r="AA42" s="217"/>
      <c r="AB42" s="218"/>
      <c r="AC42" s="365">
        <v>8</v>
      </c>
      <c r="AD42" s="216">
        <v>8</v>
      </c>
      <c r="AE42" s="217">
        <v>5</v>
      </c>
      <c r="AF42" s="229">
        <v>54</v>
      </c>
      <c r="AG42" s="228"/>
      <c r="AH42" s="217"/>
      <c r="AI42" s="217"/>
      <c r="AJ42" s="229"/>
      <c r="AK42" s="223"/>
      <c r="AL42" s="217"/>
      <c r="AM42" s="217"/>
      <c r="AN42" s="218"/>
      <c r="AO42" s="228"/>
      <c r="AP42" s="217"/>
      <c r="AQ42" s="217"/>
      <c r="AR42" s="218"/>
      <c r="AS42" s="228"/>
      <c r="AT42" s="217"/>
      <c r="AU42" s="217"/>
      <c r="AV42" s="229"/>
      <c r="AW42" s="228"/>
      <c r="AX42" s="217"/>
      <c r="AY42" s="217"/>
      <c r="AZ42" s="217">
        <v>3</v>
      </c>
      <c r="BA42" s="217"/>
      <c r="BB42" s="217"/>
      <c r="BC42" s="217"/>
      <c r="BD42" s="229"/>
      <c r="BE42" s="224">
        <f>SUM(F42)/25</f>
        <v>0.84</v>
      </c>
      <c r="BF42" s="217">
        <f>SUM(AW42:BD42)</f>
        <v>3</v>
      </c>
      <c r="BG42" s="217"/>
      <c r="BH42" s="229"/>
    </row>
    <row r="43" spans="1:60" ht="35.200000000000003" customHeight="1" x14ac:dyDescent="0.4">
      <c r="A43" s="464" t="s">
        <v>9</v>
      </c>
      <c r="B43" s="322" t="s">
        <v>105</v>
      </c>
      <c r="C43" s="366" t="s">
        <v>254</v>
      </c>
      <c r="D43" s="207">
        <f t="shared" si="27"/>
        <v>2</v>
      </c>
      <c r="E43" s="325">
        <f t="shared" si="28"/>
        <v>50</v>
      </c>
      <c r="F43" s="326">
        <f t="shared" si="29"/>
        <v>13</v>
      </c>
      <c r="G43" s="327">
        <f t="shared" si="30"/>
        <v>0</v>
      </c>
      <c r="H43" s="327">
        <f t="shared" si="30"/>
        <v>8</v>
      </c>
      <c r="I43" s="328"/>
      <c r="J43" s="328"/>
      <c r="K43" s="328"/>
      <c r="L43" s="328">
        <v>8</v>
      </c>
      <c r="M43" s="328"/>
      <c r="N43" s="328"/>
      <c r="O43" s="327">
        <f t="shared" ref="O43:P53" si="31">SUM(S43,W43,AA43,AE43,AI43,AM43,AQ43,AU43)</f>
        <v>5</v>
      </c>
      <c r="P43" s="329">
        <f t="shared" si="31"/>
        <v>37</v>
      </c>
      <c r="Q43" s="237"/>
      <c r="R43" s="235"/>
      <c r="S43" s="235"/>
      <c r="T43" s="238"/>
      <c r="U43" s="234"/>
      <c r="V43" s="235"/>
      <c r="W43" s="235"/>
      <c r="X43" s="236"/>
      <c r="Y43" s="237"/>
      <c r="Z43" s="235"/>
      <c r="AA43" s="235"/>
      <c r="AB43" s="238"/>
      <c r="AC43" s="343"/>
      <c r="AD43" s="330"/>
      <c r="AE43" s="235"/>
      <c r="AF43" s="236"/>
      <c r="AG43" s="343"/>
      <c r="AH43" s="330">
        <v>8</v>
      </c>
      <c r="AI43" s="235">
        <v>5</v>
      </c>
      <c r="AJ43" s="236">
        <v>37</v>
      </c>
      <c r="AK43" s="237"/>
      <c r="AL43" s="235"/>
      <c r="AM43" s="235"/>
      <c r="AN43" s="238"/>
      <c r="AO43" s="234"/>
      <c r="AP43" s="235"/>
      <c r="AQ43" s="235"/>
      <c r="AR43" s="238"/>
      <c r="AS43" s="234"/>
      <c r="AT43" s="235"/>
      <c r="AU43" s="235"/>
      <c r="AV43" s="236"/>
      <c r="AW43" s="234"/>
      <c r="AX43" s="235"/>
      <c r="AY43" s="235"/>
      <c r="AZ43" s="235"/>
      <c r="BA43" s="235">
        <v>2</v>
      </c>
      <c r="BB43" s="235"/>
      <c r="BC43" s="235"/>
      <c r="BD43" s="236"/>
      <c r="BE43" s="234">
        <f t="shared" ref="BE43:BE53" si="32">SUM(F43)/25</f>
        <v>0.52</v>
      </c>
      <c r="BF43" s="235">
        <v>2</v>
      </c>
      <c r="BG43" s="235"/>
      <c r="BH43" s="236"/>
    </row>
    <row r="44" spans="1:60" ht="35.200000000000003" customHeight="1" x14ac:dyDescent="0.4">
      <c r="A44" s="464" t="s">
        <v>8</v>
      </c>
      <c r="B44" s="322" t="s">
        <v>233</v>
      </c>
      <c r="C44" s="366" t="s">
        <v>253</v>
      </c>
      <c r="D44" s="323">
        <f t="shared" si="27"/>
        <v>1</v>
      </c>
      <c r="E44" s="325">
        <f t="shared" si="28"/>
        <v>25</v>
      </c>
      <c r="F44" s="326">
        <f t="shared" si="29"/>
        <v>8</v>
      </c>
      <c r="G44" s="327">
        <f t="shared" si="30"/>
        <v>0</v>
      </c>
      <c r="H44" s="327">
        <f t="shared" si="30"/>
        <v>8</v>
      </c>
      <c r="I44" s="328"/>
      <c r="J44" s="328"/>
      <c r="K44" s="328"/>
      <c r="L44" s="328">
        <v>8</v>
      </c>
      <c r="M44" s="328"/>
      <c r="N44" s="328"/>
      <c r="O44" s="327">
        <f t="shared" si="31"/>
        <v>0</v>
      </c>
      <c r="P44" s="329">
        <f t="shared" si="31"/>
        <v>17</v>
      </c>
      <c r="Q44" s="237"/>
      <c r="R44" s="235"/>
      <c r="S44" s="235"/>
      <c r="T44" s="238"/>
      <c r="U44" s="234"/>
      <c r="V44" s="235"/>
      <c r="W44" s="235"/>
      <c r="X44" s="236"/>
      <c r="Y44" s="237"/>
      <c r="Z44" s="235"/>
      <c r="AA44" s="235"/>
      <c r="AB44" s="238"/>
      <c r="AC44" s="343"/>
      <c r="AD44" s="330">
        <v>8</v>
      </c>
      <c r="AE44" s="235"/>
      <c r="AF44" s="236">
        <v>17</v>
      </c>
      <c r="AG44" s="343"/>
      <c r="AH44" s="330"/>
      <c r="AI44" s="235"/>
      <c r="AJ44" s="236"/>
      <c r="AK44" s="237"/>
      <c r="AL44" s="235"/>
      <c r="AM44" s="235"/>
      <c r="AN44" s="238"/>
      <c r="AO44" s="234"/>
      <c r="AP44" s="235"/>
      <c r="AQ44" s="235"/>
      <c r="AR44" s="238"/>
      <c r="AS44" s="234"/>
      <c r="AT44" s="235"/>
      <c r="AU44" s="235"/>
      <c r="AV44" s="236"/>
      <c r="AW44" s="234"/>
      <c r="AX44" s="235"/>
      <c r="AY44" s="235"/>
      <c r="AZ44" s="235">
        <v>1</v>
      </c>
      <c r="BA44" s="235"/>
      <c r="BB44" s="235"/>
      <c r="BC44" s="235"/>
      <c r="BD44" s="236"/>
      <c r="BE44" s="234">
        <v>1</v>
      </c>
      <c r="BF44" s="235">
        <f>SUM(AW44:BD44)</f>
        <v>1</v>
      </c>
      <c r="BG44" s="235"/>
      <c r="BH44" s="236"/>
    </row>
    <row r="45" spans="1:60" ht="35.200000000000003" customHeight="1" x14ac:dyDescent="0.4">
      <c r="A45" s="464" t="s">
        <v>7</v>
      </c>
      <c r="B45" s="322" t="s">
        <v>66</v>
      </c>
      <c r="C45" s="366" t="s">
        <v>290</v>
      </c>
      <c r="D45" s="323">
        <f t="shared" si="27"/>
        <v>2</v>
      </c>
      <c r="E45" s="325">
        <f t="shared" si="28"/>
        <v>50</v>
      </c>
      <c r="F45" s="326">
        <f t="shared" si="29"/>
        <v>26</v>
      </c>
      <c r="G45" s="327">
        <f t="shared" si="30"/>
        <v>8</v>
      </c>
      <c r="H45" s="327">
        <f t="shared" si="30"/>
        <v>8</v>
      </c>
      <c r="I45" s="328">
        <v>8</v>
      </c>
      <c r="J45" s="328"/>
      <c r="K45" s="328"/>
      <c r="L45" s="328"/>
      <c r="M45" s="328"/>
      <c r="N45" s="328"/>
      <c r="O45" s="327">
        <f t="shared" si="31"/>
        <v>10</v>
      </c>
      <c r="P45" s="329">
        <f t="shared" si="31"/>
        <v>24</v>
      </c>
      <c r="Q45" s="237"/>
      <c r="R45" s="235"/>
      <c r="S45" s="235"/>
      <c r="T45" s="238"/>
      <c r="U45" s="234"/>
      <c r="V45" s="235"/>
      <c r="W45" s="235"/>
      <c r="X45" s="236"/>
      <c r="Y45" s="237"/>
      <c r="Z45" s="235"/>
      <c r="AA45" s="235"/>
      <c r="AB45" s="238"/>
      <c r="AC45" s="343"/>
      <c r="AD45" s="330"/>
      <c r="AE45" s="235"/>
      <c r="AF45" s="236"/>
      <c r="AG45" s="343"/>
      <c r="AH45" s="330"/>
      <c r="AI45" s="235"/>
      <c r="AJ45" s="236"/>
      <c r="AK45" s="342">
        <v>8</v>
      </c>
      <c r="AL45" s="330">
        <v>8</v>
      </c>
      <c r="AM45" s="235">
        <v>10</v>
      </c>
      <c r="AN45" s="238">
        <v>24</v>
      </c>
      <c r="AO45" s="234"/>
      <c r="AP45" s="235"/>
      <c r="AQ45" s="235"/>
      <c r="AR45" s="238"/>
      <c r="AS45" s="234"/>
      <c r="AT45" s="235"/>
      <c r="AU45" s="235"/>
      <c r="AV45" s="236"/>
      <c r="AW45" s="234"/>
      <c r="AX45" s="235"/>
      <c r="AY45" s="235"/>
      <c r="AZ45" s="235"/>
      <c r="BA45" s="235"/>
      <c r="BB45" s="235">
        <v>2</v>
      </c>
      <c r="BC45" s="235"/>
      <c r="BD45" s="236"/>
      <c r="BE45" s="234">
        <f t="shared" si="32"/>
        <v>1.04</v>
      </c>
      <c r="BF45" s="235">
        <v>2</v>
      </c>
      <c r="BG45" s="235"/>
      <c r="BH45" s="236"/>
    </row>
    <row r="46" spans="1:60" ht="35.200000000000003" customHeight="1" x14ac:dyDescent="0.4">
      <c r="A46" s="463" t="s">
        <v>6</v>
      </c>
      <c r="B46" s="322" t="s">
        <v>283</v>
      </c>
      <c r="C46" s="366" t="s">
        <v>79</v>
      </c>
      <c r="D46" s="323">
        <f t="shared" si="27"/>
        <v>5</v>
      </c>
      <c r="E46" s="325">
        <f t="shared" si="28"/>
        <v>125</v>
      </c>
      <c r="F46" s="326">
        <f t="shared" si="29"/>
        <v>34</v>
      </c>
      <c r="G46" s="327">
        <f t="shared" si="30"/>
        <v>8</v>
      </c>
      <c r="H46" s="327">
        <f t="shared" si="30"/>
        <v>16</v>
      </c>
      <c r="I46" s="328"/>
      <c r="J46" s="328">
        <v>16</v>
      </c>
      <c r="K46" s="328"/>
      <c r="L46" s="328"/>
      <c r="M46" s="328"/>
      <c r="N46" s="328"/>
      <c r="O46" s="327">
        <f t="shared" si="31"/>
        <v>10</v>
      </c>
      <c r="P46" s="329">
        <f t="shared" si="31"/>
        <v>91</v>
      </c>
      <c r="Q46" s="237"/>
      <c r="R46" s="235"/>
      <c r="S46" s="235"/>
      <c r="T46" s="238"/>
      <c r="U46" s="234"/>
      <c r="V46" s="235"/>
      <c r="W46" s="235"/>
      <c r="X46" s="236"/>
      <c r="Y46" s="237"/>
      <c r="Z46" s="235"/>
      <c r="AA46" s="235"/>
      <c r="AB46" s="238"/>
      <c r="AC46" s="343"/>
      <c r="AD46" s="330"/>
      <c r="AE46" s="235"/>
      <c r="AF46" s="236"/>
      <c r="AG46" s="343"/>
      <c r="AH46" s="330"/>
      <c r="AI46" s="235"/>
      <c r="AJ46" s="236"/>
      <c r="AK46" s="237"/>
      <c r="AL46" s="235"/>
      <c r="AM46" s="235"/>
      <c r="AN46" s="238"/>
      <c r="AO46" s="343">
        <v>8</v>
      </c>
      <c r="AP46" s="330">
        <v>16</v>
      </c>
      <c r="AQ46" s="235">
        <v>10</v>
      </c>
      <c r="AR46" s="238">
        <v>91</v>
      </c>
      <c r="AS46" s="234"/>
      <c r="AT46" s="235"/>
      <c r="AU46" s="235"/>
      <c r="AV46" s="236"/>
      <c r="AW46" s="234"/>
      <c r="AX46" s="235"/>
      <c r="AY46" s="235"/>
      <c r="AZ46" s="235"/>
      <c r="BA46" s="235"/>
      <c r="BB46" s="235"/>
      <c r="BC46" s="235">
        <v>5</v>
      </c>
      <c r="BD46" s="236"/>
      <c r="BE46" s="234">
        <f t="shared" si="32"/>
        <v>1.36</v>
      </c>
      <c r="BF46" s="235">
        <v>5</v>
      </c>
      <c r="BG46" s="235"/>
      <c r="BH46" s="236"/>
    </row>
    <row r="47" spans="1:60" ht="35.200000000000003" customHeight="1" x14ac:dyDescent="0.4">
      <c r="A47" s="464" t="s">
        <v>5</v>
      </c>
      <c r="B47" s="322" t="s">
        <v>216</v>
      </c>
      <c r="C47" s="366" t="s">
        <v>261</v>
      </c>
      <c r="D47" s="323">
        <f t="shared" si="27"/>
        <v>3</v>
      </c>
      <c r="E47" s="325">
        <f t="shared" si="28"/>
        <v>75</v>
      </c>
      <c r="F47" s="326">
        <f t="shared" si="29"/>
        <v>26</v>
      </c>
      <c r="G47" s="327">
        <f t="shared" si="30"/>
        <v>8</v>
      </c>
      <c r="H47" s="327">
        <f t="shared" si="30"/>
        <v>8</v>
      </c>
      <c r="I47" s="328"/>
      <c r="J47" s="328"/>
      <c r="K47" s="328"/>
      <c r="L47" s="328">
        <v>8</v>
      </c>
      <c r="M47" s="328"/>
      <c r="N47" s="328"/>
      <c r="O47" s="327">
        <f t="shared" si="31"/>
        <v>10</v>
      </c>
      <c r="P47" s="329">
        <f t="shared" si="31"/>
        <v>49</v>
      </c>
      <c r="Q47" s="237"/>
      <c r="R47" s="235"/>
      <c r="S47" s="235"/>
      <c r="T47" s="238"/>
      <c r="U47" s="234"/>
      <c r="V47" s="235"/>
      <c r="W47" s="235"/>
      <c r="X47" s="236"/>
      <c r="Y47" s="237"/>
      <c r="Z47" s="235"/>
      <c r="AA47" s="235"/>
      <c r="AB47" s="238"/>
      <c r="AC47" s="343"/>
      <c r="AD47" s="330"/>
      <c r="AE47" s="235"/>
      <c r="AF47" s="236"/>
      <c r="AG47" s="343"/>
      <c r="AH47" s="330"/>
      <c r="AI47" s="235"/>
      <c r="AJ47" s="236"/>
      <c r="AK47" s="237"/>
      <c r="AL47" s="235"/>
      <c r="AM47" s="235"/>
      <c r="AN47" s="238"/>
      <c r="AO47" s="234"/>
      <c r="AP47" s="235"/>
      <c r="AQ47" s="235"/>
      <c r="AR47" s="238"/>
      <c r="AS47" s="343">
        <v>8</v>
      </c>
      <c r="AT47" s="330">
        <v>8</v>
      </c>
      <c r="AU47" s="235">
        <v>10</v>
      </c>
      <c r="AV47" s="236">
        <v>49</v>
      </c>
      <c r="AW47" s="234"/>
      <c r="AX47" s="235"/>
      <c r="AY47" s="235"/>
      <c r="AZ47" s="235"/>
      <c r="BA47" s="235"/>
      <c r="BB47" s="235"/>
      <c r="BC47" s="235"/>
      <c r="BD47" s="236">
        <v>3</v>
      </c>
      <c r="BE47" s="234">
        <f t="shared" si="32"/>
        <v>1.04</v>
      </c>
      <c r="BF47" s="235">
        <v>3</v>
      </c>
      <c r="BG47" s="235"/>
      <c r="BH47" s="236"/>
    </row>
    <row r="48" spans="1:60" ht="35.200000000000003" customHeight="1" x14ac:dyDescent="0.4">
      <c r="A48" s="464" t="s">
        <v>20</v>
      </c>
      <c r="B48" s="322" t="s">
        <v>211</v>
      </c>
      <c r="C48" s="366" t="s">
        <v>79</v>
      </c>
      <c r="D48" s="323">
        <f t="shared" si="27"/>
        <v>3</v>
      </c>
      <c r="E48" s="325">
        <f t="shared" si="28"/>
        <v>75</v>
      </c>
      <c r="F48" s="326">
        <f t="shared" si="29"/>
        <v>39</v>
      </c>
      <c r="G48" s="327">
        <f t="shared" si="30"/>
        <v>16</v>
      </c>
      <c r="H48" s="327">
        <f t="shared" si="30"/>
        <v>8</v>
      </c>
      <c r="I48" s="328">
        <v>8</v>
      </c>
      <c r="J48" s="328"/>
      <c r="K48" s="328"/>
      <c r="L48" s="328"/>
      <c r="M48" s="328"/>
      <c r="N48" s="328"/>
      <c r="O48" s="327">
        <f t="shared" si="31"/>
        <v>15</v>
      </c>
      <c r="P48" s="329">
        <f t="shared" si="31"/>
        <v>36</v>
      </c>
      <c r="Q48" s="237"/>
      <c r="R48" s="235"/>
      <c r="S48" s="235"/>
      <c r="T48" s="238"/>
      <c r="U48" s="234"/>
      <c r="V48" s="235"/>
      <c r="W48" s="235"/>
      <c r="X48" s="236"/>
      <c r="Y48" s="237"/>
      <c r="Z48" s="235"/>
      <c r="AA48" s="235"/>
      <c r="AB48" s="238"/>
      <c r="AC48" s="343"/>
      <c r="AD48" s="330"/>
      <c r="AE48" s="235"/>
      <c r="AF48" s="236"/>
      <c r="AG48" s="343"/>
      <c r="AH48" s="330"/>
      <c r="AI48" s="235"/>
      <c r="AJ48" s="236"/>
      <c r="AK48" s="342"/>
      <c r="AL48" s="330"/>
      <c r="AM48" s="235"/>
      <c r="AN48" s="238"/>
      <c r="AO48" s="343">
        <v>16</v>
      </c>
      <c r="AP48" s="330">
        <v>8</v>
      </c>
      <c r="AQ48" s="235">
        <v>15</v>
      </c>
      <c r="AR48" s="238">
        <v>36</v>
      </c>
      <c r="AS48" s="343"/>
      <c r="AT48" s="330"/>
      <c r="AU48" s="235"/>
      <c r="AV48" s="236"/>
      <c r="AW48" s="234"/>
      <c r="AX48" s="235"/>
      <c r="AY48" s="235"/>
      <c r="AZ48" s="235"/>
      <c r="BA48" s="235"/>
      <c r="BB48" s="235"/>
      <c r="BC48" s="235">
        <v>3</v>
      </c>
      <c r="BD48" s="236"/>
      <c r="BE48" s="234">
        <f t="shared" si="32"/>
        <v>1.56</v>
      </c>
      <c r="BF48" s="235">
        <v>3</v>
      </c>
      <c r="BG48" s="235"/>
      <c r="BH48" s="236"/>
    </row>
    <row r="49" spans="1:162" ht="35.200000000000003" customHeight="1" x14ac:dyDescent="0.4">
      <c r="A49" s="464" t="s">
        <v>21</v>
      </c>
      <c r="B49" s="322" t="s">
        <v>103</v>
      </c>
      <c r="C49" s="366" t="s">
        <v>254</v>
      </c>
      <c r="D49" s="323">
        <f>SUM(AW49:BD49)</f>
        <v>2</v>
      </c>
      <c r="E49" s="325">
        <f>SUM(F49,P49)</f>
        <v>50</v>
      </c>
      <c r="F49" s="326">
        <f>SUM(G49:H49,O49)</f>
        <v>31</v>
      </c>
      <c r="G49" s="327">
        <f>SUM(Q49,U49,Y49,AC49,AG49,AK49,AO49,AS49)</f>
        <v>8</v>
      </c>
      <c r="H49" s="327">
        <f>SUM(R49,V49,Z49,AD49,AH49,AL49,AP49,AT49)</f>
        <v>8</v>
      </c>
      <c r="I49" s="328"/>
      <c r="J49" s="328">
        <v>8</v>
      </c>
      <c r="K49" s="328"/>
      <c r="L49" s="328"/>
      <c r="M49" s="328"/>
      <c r="N49" s="328"/>
      <c r="O49" s="327">
        <f>SUM(S49,W49,AA49,AE49,AI49,AM49,AQ49,AU49)</f>
        <v>15</v>
      </c>
      <c r="P49" s="329">
        <f>SUM(T49,X49,AB49,AF49,AJ49,AN49,AR49,AV49)</f>
        <v>19</v>
      </c>
      <c r="Q49" s="237"/>
      <c r="R49" s="235"/>
      <c r="S49" s="235"/>
      <c r="T49" s="238"/>
      <c r="U49" s="343"/>
      <c r="V49" s="330"/>
      <c r="W49" s="235"/>
      <c r="X49" s="236"/>
      <c r="Y49" s="342"/>
      <c r="Z49" s="330"/>
      <c r="AA49" s="235"/>
      <c r="AB49" s="238"/>
      <c r="AC49" s="234"/>
      <c r="AD49" s="235"/>
      <c r="AE49" s="235"/>
      <c r="AF49" s="236"/>
      <c r="AG49" s="343">
        <v>8</v>
      </c>
      <c r="AH49" s="330">
        <v>8</v>
      </c>
      <c r="AI49" s="235">
        <v>15</v>
      </c>
      <c r="AJ49" s="236">
        <v>19</v>
      </c>
      <c r="AK49" s="237"/>
      <c r="AL49" s="235"/>
      <c r="AM49" s="235"/>
      <c r="AN49" s="238"/>
      <c r="AO49" s="234"/>
      <c r="AP49" s="235"/>
      <c r="AQ49" s="235"/>
      <c r="AR49" s="238"/>
      <c r="AS49" s="234"/>
      <c r="AT49" s="235"/>
      <c r="AU49" s="235"/>
      <c r="AV49" s="236"/>
      <c r="AW49" s="234"/>
      <c r="AX49" s="235"/>
      <c r="AY49" s="235"/>
      <c r="AZ49" s="235"/>
      <c r="BA49" s="235">
        <v>2</v>
      </c>
      <c r="BB49" s="235"/>
      <c r="BC49" s="235"/>
      <c r="BD49" s="236"/>
      <c r="BE49" s="234">
        <f t="shared" si="32"/>
        <v>1.24</v>
      </c>
      <c r="BF49" s="235">
        <v>2</v>
      </c>
      <c r="BG49" s="235"/>
      <c r="BH49" s="236"/>
    </row>
    <row r="50" spans="1:162" ht="35.200000000000003" customHeight="1" x14ac:dyDescent="0.4">
      <c r="A50" s="463" t="s">
        <v>22</v>
      </c>
      <c r="B50" s="419" t="s">
        <v>88</v>
      </c>
      <c r="C50" s="466" t="s">
        <v>290</v>
      </c>
      <c r="D50" s="323">
        <f t="shared" si="27"/>
        <v>3</v>
      </c>
      <c r="E50" s="325">
        <f t="shared" si="28"/>
        <v>75</v>
      </c>
      <c r="F50" s="326">
        <f t="shared" si="29"/>
        <v>23</v>
      </c>
      <c r="G50" s="327">
        <f t="shared" si="30"/>
        <v>0</v>
      </c>
      <c r="H50" s="327">
        <f t="shared" si="30"/>
        <v>8</v>
      </c>
      <c r="I50" s="328"/>
      <c r="J50" s="328">
        <v>8</v>
      </c>
      <c r="K50" s="328"/>
      <c r="L50" s="328"/>
      <c r="M50" s="328"/>
      <c r="N50" s="328"/>
      <c r="O50" s="327">
        <f t="shared" si="31"/>
        <v>15</v>
      </c>
      <c r="P50" s="329">
        <f t="shared" si="31"/>
        <v>52</v>
      </c>
      <c r="Q50" s="237"/>
      <c r="R50" s="235"/>
      <c r="S50" s="235"/>
      <c r="T50" s="238"/>
      <c r="U50" s="234"/>
      <c r="V50" s="235"/>
      <c r="W50" s="235"/>
      <c r="X50" s="236"/>
      <c r="Y50" s="237"/>
      <c r="Z50" s="235"/>
      <c r="AA50" s="235"/>
      <c r="AB50" s="238"/>
      <c r="AC50" s="343"/>
      <c r="AD50" s="330"/>
      <c r="AE50" s="235"/>
      <c r="AF50" s="236"/>
      <c r="AG50" s="343"/>
      <c r="AH50" s="330"/>
      <c r="AI50" s="235"/>
      <c r="AJ50" s="236"/>
      <c r="AK50" s="342"/>
      <c r="AL50" s="330">
        <v>8</v>
      </c>
      <c r="AM50" s="235">
        <v>15</v>
      </c>
      <c r="AN50" s="238">
        <v>52</v>
      </c>
      <c r="AO50" s="234"/>
      <c r="AP50" s="235"/>
      <c r="AQ50" s="235"/>
      <c r="AR50" s="238"/>
      <c r="AS50" s="343"/>
      <c r="AT50" s="330"/>
      <c r="AU50" s="235"/>
      <c r="AV50" s="236"/>
      <c r="AW50" s="234"/>
      <c r="AX50" s="235"/>
      <c r="AY50" s="235"/>
      <c r="AZ50" s="235"/>
      <c r="BA50" s="235"/>
      <c r="BB50" s="235">
        <v>3</v>
      </c>
      <c r="BC50" s="235"/>
      <c r="BD50" s="236"/>
      <c r="BE50" s="234">
        <f t="shared" si="32"/>
        <v>0.92</v>
      </c>
      <c r="BF50" s="235">
        <f>SUM(AW50:BD50)</f>
        <v>3</v>
      </c>
      <c r="BG50" s="235"/>
      <c r="BH50" s="236"/>
    </row>
    <row r="51" spans="1:162" ht="35.200000000000003" customHeight="1" x14ac:dyDescent="0.4">
      <c r="A51" s="464" t="s">
        <v>23</v>
      </c>
      <c r="B51" s="479" t="s">
        <v>217</v>
      </c>
      <c r="C51" s="366" t="s">
        <v>251</v>
      </c>
      <c r="D51" s="323">
        <f t="shared" si="27"/>
        <v>3</v>
      </c>
      <c r="E51" s="325">
        <f t="shared" si="28"/>
        <v>75</v>
      </c>
      <c r="F51" s="326">
        <f t="shared" si="29"/>
        <v>42</v>
      </c>
      <c r="G51" s="327">
        <f t="shared" si="30"/>
        <v>8</v>
      </c>
      <c r="H51" s="327">
        <f t="shared" si="30"/>
        <v>24</v>
      </c>
      <c r="I51" s="328"/>
      <c r="J51" s="328"/>
      <c r="K51" s="328"/>
      <c r="L51" s="328">
        <v>24</v>
      </c>
      <c r="M51" s="328"/>
      <c r="N51" s="328"/>
      <c r="O51" s="327">
        <f t="shared" si="31"/>
        <v>10</v>
      </c>
      <c r="P51" s="329">
        <f t="shared" si="31"/>
        <v>33</v>
      </c>
      <c r="Q51" s="237"/>
      <c r="R51" s="235"/>
      <c r="S51" s="235"/>
      <c r="T51" s="238"/>
      <c r="U51" s="234"/>
      <c r="V51" s="235"/>
      <c r="W51" s="235"/>
      <c r="X51" s="236"/>
      <c r="Y51" s="342">
        <v>8</v>
      </c>
      <c r="Z51" s="330">
        <v>24</v>
      </c>
      <c r="AA51" s="235">
        <v>10</v>
      </c>
      <c r="AB51" s="238">
        <v>33</v>
      </c>
      <c r="AC51" s="343"/>
      <c r="AD51" s="330"/>
      <c r="AE51" s="235"/>
      <c r="AF51" s="236"/>
      <c r="AG51" s="343"/>
      <c r="AH51" s="330"/>
      <c r="AI51" s="235"/>
      <c r="AJ51" s="236"/>
      <c r="AK51" s="342"/>
      <c r="AL51" s="330"/>
      <c r="AM51" s="235"/>
      <c r="AN51" s="238"/>
      <c r="AO51" s="343"/>
      <c r="AP51" s="330"/>
      <c r="AQ51" s="235"/>
      <c r="AR51" s="238"/>
      <c r="AS51" s="343"/>
      <c r="AT51" s="330"/>
      <c r="AU51" s="235"/>
      <c r="AV51" s="236"/>
      <c r="AW51" s="234"/>
      <c r="AX51" s="235"/>
      <c r="AY51" s="235">
        <v>3</v>
      </c>
      <c r="AZ51" s="235"/>
      <c r="BA51" s="235"/>
      <c r="BB51" s="235"/>
      <c r="BC51" s="235"/>
      <c r="BD51" s="236"/>
      <c r="BE51" s="234">
        <f t="shared" si="32"/>
        <v>1.68</v>
      </c>
      <c r="BF51" s="235">
        <v>3</v>
      </c>
      <c r="BG51" s="235"/>
      <c r="BH51" s="236"/>
    </row>
    <row r="52" spans="1:162" ht="35.200000000000003" customHeight="1" x14ac:dyDescent="0.4">
      <c r="A52" s="464" t="s">
        <v>24</v>
      </c>
      <c r="B52" s="322" t="s">
        <v>248</v>
      </c>
      <c r="C52" s="366" t="s">
        <v>254</v>
      </c>
      <c r="D52" s="323">
        <f>SUM(AW52:BD52)</f>
        <v>1</v>
      </c>
      <c r="E52" s="325">
        <f>SUM(F52,P52)</f>
        <v>25</v>
      </c>
      <c r="F52" s="326">
        <f>SUM(G52:H52,O52)</f>
        <v>10</v>
      </c>
      <c r="G52" s="327">
        <f>SUM(Q52,U52,Y52,AC52,AG52,AK52,AO52,AS52)</f>
        <v>0</v>
      </c>
      <c r="H52" s="327">
        <f>SUM(R52,V52,Z52,AD52,AH52,AL52,AP52,AT52)</f>
        <v>8</v>
      </c>
      <c r="I52" s="328"/>
      <c r="J52" s="328"/>
      <c r="K52" s="328">
        <v>8</v>
      </c>
      <c r="L52" s="328"/>
      <c r="M52" s="328"/>
      <c r="N52" s="328"/>
      <c r="O52" s="327">
        <f>SUM(S52,W52,AA52,AE52,AI52,AM52,AQ52,AU52)</f>
        <v>2</v>
      </c>
      <c r="P52" s="329">
        <f>SUM(T52,X52,AB52,AF52,AJ52,AN52,AR52,AV52)</f>
        <v>15</v>
      </c>
      <c r="Q52" s="237"/>
      <c r="R52" s="235"/>
      <c r="S52" s="235"/>
      <c r="T52" s="238"/>
      <c r="U52" s="234"/>
      <c r="V52" s="235"/>
      <c r="W52" s="235"/>
      <c r="X52" s="236"/>
      <c r="Y52" s="237"/>
      <c r="Z52" s="235"/>
      <c r="AA52" s="235"/>
      <c r="AB52" s="238"/>
      <c r="AC52" s="343"/>
      <c r="AD52" s="235"/>
      <c r="AE52" s="235"/>
      <c r="AF52" s="236"/>
      <c r="AG52" s="343"/>
      <c r="AH52" s="330">
        <v>8</v>
      </c>
      <c r="AI52" s="235">
        <v>2</v>
      </c>
      <c r="AJ52" s="236">
        <v>15</v>
      </c>
      <c r="AK52" s="237"/>
      <c r="AL52" s="235"/>
      <c r="AM52" s="235"/>
      <c r="AN52" s="238"/>
      <c r="AO52" s="234"/>
      <c r="AP52" s="235"/>
      <c r="AQ52" s="235"/>
      <c r="AR52" s="238"/>
      <c r="AS52" s="234"/>
      <c r="AT52" s="235"/>
      <c r="AU52" s="235"/>
      <c r="AV52" s="236"/>
      <c r="AW52" s="234"/>
      <c r="AX52" s="235"/>
      <c r="AY52" s="235"/>
      <c r="AZ52" s="235"/>
      <c r="BA52" s="235">
        <v>1</v>
      </c>
      <c r="BB52" s="235"/>
      <c r="BC52" s="235"/>
      <c r="BD52" s="236"/>
      <c r="BE52" s="234">
        <v>1</v>
      </c>
      <c r="BF52" s="235">
        <v>1</v>
      </c>
      <c r="BG52" s="235"/>
      <c r="BH52" s="236"/>
    </row>
    <row r="53" spans="1:162" ht="35.200000000000003" customHeight="1" x14ac:dyDescent="0.4">
      <c r="A53" s="464" t="s">
        <v>25</v>
      </c>
      <c r="B53" s="322" t="s">
        <v>68</v>
      </c>
      <c r="C53" s="324" t="s">
        <v>254</v>
      </c>
      <c r="D53" s="324">
        <f t="shared" si="27"/>
        <v>2</v>
      </c>
      <c r="E53" s="325">
        <f t="shared" si="28"/>
        <v>50</v>
      </c>
      <c r="F53" s="326">
        <f t="shared" si="29"/>
        <v>21</v>
      </c>
      <c r="G53" s="327">
        <f t="shared" si="30"/>
        <v>8</v>
      </c>
      <c r="H53" s="327">
        <f t="shared" si="30"/>
        <v>8</v>
      </c>
      <c r="I53" s="328"/>
      <c r="J53" s="328"/>
      <c r="K53" s="328"/>
      <c r="L53" s="328">
        <v>8</v>
      </c>
      <c r="M53" s="328"/>
      <c r="N53" s="328"/>
      <c r="O53" s="327">
        <f t="shared" si="31"/>
        <v>5</v>
      </c>
      <c r="P53" s="329">
        <f t="shared" si="31"/>
        <v>29</v>
      </c>
      <c r="Q53" s="237"/>
      <c r="R53" s="235"/>
      <c r="S53" s="235"/>
      <c r="T53" s="238"/>
      <c r="U53" s="234"/>
      <c r="V53" s="235"/>
      <c r="W53" s="235"/>
      <c r="X53" s="236"/>
      <c r="Y53" s="237"/>
      <c r="Z53" s="235"/>
      <c r="AA53" s="235"/>
      <c r="AB53" s="238"/>
      <c r="AC53" s="343"/>
      <c r="AD53" s="235"/>
      <c r="AE53" s="235"/>
      <c r="AF53" s="236"/>
      <c r="AG53" s="342">
        <v>8</v>
      </c>
      <c r="AH53" s="330">
        <v>8</v>
      </c>
      <c r="AI53" s="235">
        <v>5</v>
      </c>
      <c r="AJ53" s="236">
        <v>29</v>
      </c>
      <c r="AK53" s="343"/>
      <c r="AL53" s="330"/>
      <c r="AM53" s="235"/>
      <c r="AN53" s="238"/>
      <c r="AO53" s="343"/>
      <c r="AP53" s="235"/>
      <c r="AQ53" s="235"/>
      <c r="AR53" s="238"/>
      <c r="AS53" s="343"/>
      <c r="AT53" s="330"/>
      <c r="AU53" s="235"/>
      <c r="AV53" s="236"/>
      <c r="AW53" s="234"/>
      <c r="AX53" s="235"/>
      <c r="AY53" s="235"/>
      <c r="AZ53" s="235"/>
      <c r="BA53" s="235">
        <v>2</v>
      </c>
      <c r="BB53" s="235"/>
      <c r="BC53" s="235"/>
      <c r="BD53" s="236"/>
      <c r="BE53" s="234">
        <f t="shared" si="32"/>
        <v>0.84</v>
      </c>
      <c r="BF53" s="235">
        <v>2</v>
      </c>
      <c r="BG53" s="235"/>
      <c r="BH53" s="236"/>
    </row>
    <row r="54" spans="1:162" ht="49.5" customHeight="1" thickBot="1" x14ac:dyDescent="0.45">
      <c r="A54" s="461" t="s">
        <v>226</v>
      </c>
      <c r="B54" s="322" t="s">
        <v>286</v>
      </c>
      <c r="C54" s="363" t="s">
        <v>287</v>
      </c>
      <c r="D54" s="207">
        <f>SUM(AW54:BD54)</f>
        <v>12</v>
      </c>
      <c r="E54" s="209">
        <f>SUM(F54,P54)</f>
        <v>300</v>
      </c>
      <c r="F54" s="210">
        <f>SUM(G54:H54,O54)</f>
        <v>65</v>
      </c>
      <c r="G54" s="211">
        <f>SUM(Q54,U54,Y54,AC54,AG54,AK54,AO54,AS54)</f>
        <v>0</v>
      </c>
      <c r="H54" s="211">
        <f>SUM(R54,V54,Z54,AD54,AH54,AL54,AP54,AT54)</f>
        <v>40</v>
      </c>
      <c r="I54" s="213"/>
      <c r="J54" s="213"/>
      <c r="K54" s="213"/>
      <c r="L54" s="213"/>
      <c r="M54" s="213">
        <v>40</v>
      </c>
      <c r="N54" s="213"/>
      <c r="O54" s="211">
        <f>SUM(S54,W54,AA54,AE54,AI54,AM54,AQ54,AU54)</f>
        <v>25</v>
      </c>
      <c r="P54" s="214">
        <f>SUM(T54,X54,AB54,AF54,AJ54,AN54,AR54,AV54)</f>
        <v>235</v>
      </c>
      <c r="Q54" s="223"/>
      <c r="R54" s="217"/>
      <c r="S54" s="217"/>
      <c r="T54" s="218"/>
      <c r="U54" s="228"/>
      <c r="V54" s="217"/>
      <c r="W54" s="217"/>
      <c r="X54" s="229"/>
      <c r="Y54" s="223"/>
      <c r="Z54" s="217"/>
      <c r="AA54" s="217"/>
      <c r="AB54" s="218"/>
      <c r="AC54" s="228"/>
      <c r="AD54" s="217"/>
      <c r="AE54" s="217"/>
      <c r="AF54" s="229"/>
      <c r="AG54" s="228"/>
      <c r="AH54" s="217"/>
      <c r="AI54" s="217"/>
      <c r="AJ54" s="229"/>
      <c r="AK54" s="223"/>
      <c r="AL54" s="216">
        <v>8</v>
      </c>
      <c r="AM54" s="217"/>
      <c r="AN54" s="218">
        <v>17</v>
      </c>
      <c r="AO54" s="228"/>
      <c r="AP54" s="216">
        <v>16</v>
      </c>
      <c r="AQ54" s="217">
        <v>10</v>
      </c>
      <c r="AR54" s="217">
        <v>90</v>
      </c>
      <c r="AS54" s="228"/>
      <c r="AT54" s="216">
        <v>16</v>
      </c>
      <c r="AU54" s="217">
        <v>15</v>
      </c>
      <c r="AV54" s="229">
        <v>128</v>
      </c>
      <c r="AW54" s="228"/>
      <c r="AX54" s="217"/>
      <c r="AY54" s="217"/>
      <c r="AZ54" s="217"/>
      <c r="BA54" s="217"/>
      <c r="BB54" s="217">
        <v>1</v>
      </c>
      <c r="BC54" s="217">
        <v>5</v>
      </c>
      <c r="BD54" s="229">
        <v>6</v>
      </c>
      <c r="BE54" s="234">
        <v>2</v>
      </c>
      <c r="BF54" s="217">
        <v>12</v>
      </c>
      <c r="BG54" s="217"/>
      <c r="BH54" s="236">
        <v>12</v>
      </c>
    </row>
    <row r="55" spans="1:162" ht="35.200000000000003" customHeight="1" x14ac:dyDescent="0.4">
      <c r="A55" s="400" t="s">
        <v>26</v>
      </c>
      <c r="B55" s="399" t="s">
        <v>292</v>
      </c>
      <c r="C55" s="400"/>
      <c r="D55" s="401"/>
      <c r="E55" s="402"/>
      <c r="F55" s="403"/>
      <c r="G55" s="375"/>
      <c r="H55" s="375"/>
      <c r="I55" s="375"/>
      <c r="J55" s="375"/>
      <c r="K55" s="375"/>
      <c r="L55" s="375"/>
      <c r="M55" s="375"/>
      <c r="N55" s="375"/>
      <c r="O55" s="375"/>
      <c r="P55" s="404"/>
      <c r="Q55" s="374"/>
      <c r="R55" s="375"/>
      <c r="S55" s="375"/>
      <c r="T55" s="405"/>
      <c r="U55" s="406"/>
      <c r="V55" s="375"/>
      <c r="W55" s="375"/>
      <c r="X55" s="376"/>
      <c r="Y55" s="374"/>
      <c r="Z55" s="375"/>
      <c r="AA55" s="375"/>
      <c r="AB55" s="405"/>
      <c r="AC55" s="406"/>
      <c r="AD55" s="375"/>
      <c r="AE55" s="375"/>
      <c r="AF55" s="376"/>
      <c r="AG55" s="406"/>
      <c r="AH55" s="375"/>
      <c r="AI55" s="375"/>
      <c r="AJ55" s="376"/>
      <c r="AK55" s="374"/>
      <c r="AL55" s="375"/>
      <c r="AM55" s="375"/>
      <c r="AN55" s="405"/>
      <c r="AO55" s="406"/>
      <c r="AP55" s="375"/>
      <c r="AQ55" s="375"/>
      <c r="AR55" s="405"/>
      <c r="AS55" s="406"/>
      <c r="AT55" s="375"/>
      <c r="AU55" s="375"/>
      <c r="AV55" s="376"/>
      <c r="AW55" s="406"/>
      <c r="AX55" s="375"/>
      <c r="AY55" s="375"/>
      <c r="AZ55" s="375"/>
      <c r="BA55" s="375"/>
      <c r="BB55" s="375"/>
      <c r="BC55" s="375"/>
      <c r="BD55" s="376"/>
      <c r="BE55" s="374"/>
      <c r="BF55" s="375"/>
      <c r="BG55" s="375"/>
      <c r="BH55" s="407"/>
    </row>
    <row r="56" spans="1:162" s="116" customFormat="1" ht="51.7" customHeight="1" x14ac:dyDescent="0.4">
      <c r="A56" s="467" t="s">
        <v>59</v>
      </c>
      <c r="B56" s="408" t="s">
        <v>296</v>
      </c>
      <c r="C56" s="409"/>
      <c r="D56" s="410">
        <f>SUM(D57:D63)</f>
        <v>26</v>
      </c>
      <c r="E56" s="411">
        <f>SUM(E57:E63)</f>
        <v>650</v>
      </c>
      <c r="F56" s="412">
        <f t="shared" ref="F56:BH56" si="33">SUM(F57:F63)</f>
        <v>144</v>
      </c>
      <c r="G56" s="412">
        <f t="shared" si="33"/>
        <v>32</v>
      </c>
      <c r="H56" s="412">
        <f t="shared" si="33"/>
        <v>72</v>
      </c>
      <c r="I56" s="412">
        <f t="shared" si="33"/>
        <v>0</v>
      </c>
      <c r="J56" s="412">
        <f t="shared" si="33"/>
        <v>64</v>
      </c>
      <c r="K56" s="412">
        <f t="shared" si="33"/>
        <v>0</v>
      </c>
      <c r="L56" s="412">
        <f t="shared" si="33"/>
        <v>8</v>
      </c>
      <c r="M56" s="412">
        <f t="shared" si="33"/>
        <v>0</v>
      </c>
      <c r="N56" s="412">
        <f t="shared" si="33"/>
        <v>0</v>
      </c>
      <c r="O56" s="412">
        <f t="shared" si="33"/>
        <v>40</v>
      </c>
      <c r="P56" s="413">
        <f t="shared" si="33"/>
        <v>506</v>
      </c>
      <c r="Q56" s="411">
        <f t="shared" si="33"/>
        <v>0</v>
      </c>
      <c r="R56" s="412">
        <f t="shared" si="33"/>
        <v>0</v>
      </c>
      <c r="S56" s="412">
        <f t="shared" si="33"/>
        <v>0</v>
      </c>
      <c r="T56" s="413">
        <f t="shared" si="33"/>
        <v>0</v>
      </c>
      <c r="U56" s="411">
        <f t="shared" si="33"/>
        <v>0</v>
      </c>
      <c r="V56" s="412">
        <f t="shared" si="33"/>
        <v>0</v>
      </c>
      <c r="W56" s="412">
        <f t="shared" si="33"/>
        <v>0</v>
      </c>
      <c r="X56" s="414">
        <f t="shared" si="33"/>
        <v>0</v>
      </c>
      <c r="Y56" s="415">
        <f t="shared" si="33"/>
        <v>0</v>
      </c>
      <c r="Z56" s="412">
        <f t="shared" si="33"/>
        <v>0</v>
      </c>
      <c r="AA56" s="412">
        <f t="shared" si="33"/>
        <v>0</v>
      </c>
      <c r="AB56" s="414">
        <f t="shared" si="33"/>
        <v>0</v>
      </c>
      <c r="AC56" s="415">
        <f t="shared" si="33"/>
        <v>0</v>
      </c>
      <c r="AD56" s="412">
        <f t="shared" si="33"/>
        <v>0</v>
      </c>
      <c r="AE56" s="412">
        <f t="shared" si="33"/>
        <v>0</v>
      </c>
      <c r="AF56" s="414">
        <f t="shared" si="33"/>
        <v>0</v>
      </c>
      <c r="AG56" s="415">
        <f t="shared" si="33"/>
        <v>0</v>
      </c>
      <c r="AH56" s="412">
        <f t="shared" si="33"/>
        <v>0</v>
      </c>
      <c r="AI56" s="412">
        <f t="shared" si="33"/>
        <v>0</v>
      </c>
      <c r="AJ56" s="413">
        <f t="shared" si="33"/>
        <v>0</v>
      </c>
      <c r="AK56" s="411">
        <f t="shared" si="33"/>
        <v>8</v>
      </c>
      <c r="AL56" s="412">
        <f t="shared" si="33"/>
        <v>8</v>
      </c>
      <c r="AM56" s="412">
        <f t="shared" si="33"/>
        <v>5</v>
      </c>
      <c r="AN56" s="414">
        <f t="shared" si="33"/>
        <v>104</v>
      </c>
      <c r="AO56" s="415">
        <f t="shared" si="33"/>
        <v>16</v>
      </c>
      <c r="AP56" s="412">
        <f t="shared" si="33"/>
        <v>16</v>
      </c>
      <c r="AQ56" s="412">
        <f t="shared" si="33"/>
        <v>10</v>
      </c>
      <c r="AR56" s="414">
        <f t="shared" si="33"/>
        <v>133</v>
      </c>
      <c r="AS56" s="415">
        <f t="shared" si="33"/>
        <v>8</v>
      </c>
      <c r="AT56" s="412">
        <f t="shared" si="33"/>
        <v>48</v>
      </c>
      <c r="AU56" s="412">
        <f t="shared" si="33"/>
        <v>25</v>
      </c>
      <c r="AV56" s="413">
        <f t="shared" si="33"/>
        <v>269</v>
      </c>
      <c r="AW56" s="411">
        <f t="shared" si="33"/>
        <v>0</v>
      </c>
      <c r="AX56" s="412">
        <f t="shared" si="33"/>
        <v>0</v>
      </c>
      <c r="AY56" s="412">
        <f t="shared" si="33"/>
        <v>0</v>
      </c>
      <c r="AZ56" s="412">
        <f t="shared" si="33"/>
        <v>0</v>
      </c>
      <c r="BA56" s="412">
        <f t="shared" si="33"/>
        <v>0</v>
      </c>
      <c r="BB56" s="412">
        <f t="shared" si="33"/>
        <v>5</v>
      </c>
      <c r="BC56" s="412">
        <f t="shared" si="33"/>
        <v>7</v>
      </c>
      <c r="BD56" s="413">
        <f t="shared" si="33"/>
        <v>14</v>
      </c>
      <c r="BE56" s="411">
        <f t="shared" si="33"/>
        <v>6.84</v>
      </c>
      <c r="BF56" s="412">
        <f t="shared" si="33"/>
        <v>26</v>
      </c>
      <c r="BG56" s="412">
        <f t="shared" si="33"/>
        <v>0</v>
      </c>
      <c r="BH56" s="413">
        <f t="shared" si="33"/>
        <v>26</v>
      </c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</row>
    <row r="57" spans="1:162" s="116" customFormat="1" ht="35.200000000000003" customHeight="1" x14ac:dyDescent="0.4">
      <c r="A57" s="468" t="s">
        <v>10</v>
      </c>
      <c r="B57" s="416" t="s">
        <v>69</v>
      </c>
      <c r="C57" s="324" t="s">
        <v>260</v>
      </c>
      <c r="D57" s="417">
        <f>SUM(AW57:BD57)</f>
        <v>5</v>
      </c>
      <c r="E57" s="418">
        <f>SUM(F57,P57)</f>
        <v>125</v>
      </c>
      <c r="F57" s="326">
        <f>SUM(G57:H57,O57)</f>
        <v>21</v>
      </c>
      <c r="G57" s="327">
        <f>SUM(Q57,U57,Y57,AC57,AG57,AK57,AO57,AS57)</f>
        <v>8</v>
      </c>
      <c r="H57" s="327">
        <f>SUM(R57,V57,Z57,AD57,AH57,AL57,AP57,AT57)</f>
        <v>8</v>
      </c>
      <c r="I57" s="328"/>
      <c r="J57" s="328">
        <v>8</v>
      </c>
      <c r="K57" s="328"/>
      <c r="L57" s="328"/>
      <c r="M57" s="328"/>
      <c r="N57" s="328"/>
      <c r="O57" s="327">
        <f>SUM(S57,W57,AA57,AE57,AI57,AM57,AQ57,AU57)</f>
        <v>5</v>
      </c>
      <c r="P57" s="329">
        <f>SUM(T57,X57,AB57,AF57,AJ57,AN57,AR57,AV57)</f>
        <v>104</v>
      </c>
      <c r="Q57" s="237"/>
      <c r="R57" s="235"/>
      <c r="S57" s="235"/>
      <c r="T57" s="238"/>
      <c r="U57" s="234"/>
      <c r="V57" s="235"/>
      <c r="W57" s="235"/>
      <c r="X57" s="236"/>
      <c r="Y57" s="237"/>
      <c r="Z57" s="235"/>
      <c r="AA57" s="235"/>
      <c r="AB57" s="238"/>
      <c r="AC57" s="234"/>
      <c r="AD57" s="235"/>
      <c r="AE57" s="235"/>
      <c r="AF57" s="236"/>
      <c r="AG57" s="342"/>
      <c r="AH57" s="330"/>
      <c r="AI57" s="235"/>
      <c r="AJ57" s="238"/>
      <c r="AK57" s="343">
        <v>8</v>
      </c>
      <c r="AL57" s="330">
        <v>8</v>
      </c>
      <c r="AM57" s="235">
        <v>5</v>
      </c>
      <c r="AN57" s="238">
        <v>104</v>
      </c>
      <c r="AO57" s="234"/>
      <c r="AP57" s="235"/>
      <c r="AQ57" s="235"/>
      <c r="AR57" s="238"/>
      <c r="AS57" s="234"/>
      <c r="AT57" s="235"/>
      <c r="AU57" s="235"/>
      <c r="AV57" s="236"/>
      <c r="AW57" s="237"/>
      <c r="AX57" s="235"/>
      <c r="AY57" s="235"/>
      <c r="AZ57" s="235"/>
      <c r="BA57" s="235"/>
      <c r="BB57" s="235">
        <v>5</v>
      </c>
      <c r="BC57" s="235"/>
      <c r="BD57" s="236"/>
      <c r="BE57" s="234">
        <v>1</v>
      </c>
      <c r="BF57" s="235">
        <f>SUM(AW57:BD57)</f>
        <v>5</v>
      </c>
      <c r="BG57" s="235"/>
      <c r="BH57" s="236">
        <v>5</v>
      </c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</row>
    <row r="58" spans="1:162" s="116" customFormat="1" ht="35.200000000000003" customHeight="1" x14ac:dyDescent="0.4">
      <c r="A58" s="468" t="s">
        <v>9</v>
      </c>
      <c r="B58" s="416" t="s">
        <v>209</v>
      </c>
      <c r="C58" s="324" t="s">
        <v>249</v>
      </c>
      <c r="D58" s="417">
        <f t="shared" ref="D58:D63" si="34">SUM(AW58:BD58)</f>
        <v>4</v>
      </c>
      <c r="E58" s="418">
        <f t="shared" ref="E58:E63" si="35">SUM(F58,P58)</f>
        <v>100</v>
      </c>
      <c r="F58" s="326">
        <f t="shared" ref="F58:F63" si="36">SUM(G58:H58,O58)</f>
        <v>21</v>
      </c>
      <c r="G58" s="327">
        <f t="shared" ref="G58:H63" si="37">SUM(Q58,U58,Y58,AC58,AG58,AK58,AO58,AS58)</f>
        <v>8</v>
      </c>
      <c r="H58" s="327">
        <f t="shared" si="37"/>
        <v>8</v>
      </c>
      <c r="I58" s="328"/>
      <c r="J58" s="367">
        <v>8</v>
      </c>
      <c r="K58" s="367"/>
      <c r="L58" s="328"/>
      <c r="M58" s="328"/>
      <c r="N58" s="328"/>
      <c r="O58" s="327">
        <f t="shared" ref="O58:O63" si="38">SUM(S58,W58,AA58,AE58,AI58,AM58,AQ58,AU58)</f>
        <v>5</v>
      </c>
      <c r="P58" s="329">
        <f t="shared" ref="P58:P63" si="39">SUM(T58,X58,AB58,AF58,AJ58,AN58,AR58,AV58)</f>
        <v>79</v>
      </c>
      <c r="Q58" s="237"/>
      <c r="R58" s="235"/>
      <c r="S58" s="235"/>
      <c r="T58" s="238"/>
      <c r="U58" s="234"/>
      <c r="V58" s="235"/>
      <c r="W58" s="235"/>
      <c r="X58" s="238"/>
      <c r="Y58" s="234"/>
      <c r="Z58" s="235"/>
      <c r="AA58" s="235"/>
      <c r="AB58" s="238"/>
      <c r="AC58" s="234"/>
      <c r="AD58" s="235"/>
      <c r="AE58" s="235"/>
      <c r="AF58" s="238"/>
      <c r="AG58" s="234"/>
      <c r="AH58" s="235"/>
      <c r="AI58" s="235"/>
      <c r="AJ58" s="238"/>
      <c r="AK58" s="343"/>
      <c r="AL58" s="330"/>
      <c r="AM58" s="235"/>
      <c r="AN58" s="238"/>
      <c r="AO58" s="343">
        <v>8</v>
      </c>
      <c r="AP58" s="330">
        <v>8</v>
      </c>
      <c r="AQ58" s="235">
        <v>5</v>
      </c>
      <c r="AR58" s="236">
        <v>79</v>
      </c>
      <c r="AS58" s="342"/>
      <c r="AT58" s="330"/>
      <c r="AU58" s="235"/>
      <c r="AV58" s="238"/>
      <c r="AW58" s="234"/>
      <c r="AX58" s="235"/>
      <c r="AY58" s="235"/>
      <c r="AZ58" s="235"/>
      <c r="BA58" s="235"/>
      <c r="BB58" s="235"/>
      <c r="BC58" s="235">
        <v>4</v>
      </c>
      <c r="BD58" s="236"/>
      <c r="BE58" s="234">
        <v>1</v>
      </c>
      <c r="BF58" s="235">
        <f t="shared" ref="BF58:BF63" si="40">SUM(AW58:BD58)</f>
        <v>4</v>
      </c>
      <c r="BG58" s="235"/>
      <c r="BH58" s="236">
        <v>4</v>
      </c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</row>
    <row r="59" spans="1:162" s="116" customFormat="1" ht="35.200000000000003" customHeight="1" x14ac:dyDescent="0.4">
      <c r="A59" s="468" t="s">
        <v>8</v>
      </c>
      <c r="B59" s="416" t="s">
        <v>70</v>
      </c>
      <c r="C59" s="324" t="s">
        <v>249</v>
      </c>
      <c r="D59" s="417">
        <f t="shared" si="34"/>
        <v>3</v>
      </c>
      <c r="E59" s="418">
        <f t="shared" si="35"/>
        <v>75</v>
      </c>
      <c r="F59" s="326">
        <f t="shared" si="36"/>
        <v>21</v>
      </c>
      <c r="G59" s="327">
        <f t="shared" si="37"/>
        <v>8</v>
      </c>
      <c r="H59" s="327">
        <f t="shared" si="37"/>
        <v>8</v>
      </c>
      <c r="I59" s="328"/>
      <c r="J59" s="328">
        <v>8</v>
      </c>
      <c r="K59" s="328"/>
      <c r="L59" s="328"/>
      <c r="M59" s="328"/>
      <c r="N59" s="328"/>
      <c r="O59" s="327">
        <f t="shared" si="38"/>
        <v>5</v>
      </c>
      <c r="P59" s="329">
        <f t="shared" si="39"/>
        <v>54</v>
      </c>
      <c r="Q59" s="237"/>
      <c r="R59" s="235"/>
      <c r="S59" s="235"/>
      <c r="T59" s="238"/>
      <c r="U59" s="234"/>
      <c r="V59" s="235"/>
      <c r="W59" s="235"/>
      <c r="X59" s="238"/>
      <c r="Y59" s="234"/>
      <c r="Z59" s="235"/>
      <c r="AA59" s="235"/>
      <c r="AB59" s="238"/>
      <c r="AC59" s="234"/>
      <c r="AD59" s="235"/>
      <c r="AE59" s="235"/>
      <c r="AF59" s="236"/>
      <c r="AG59" s="237"/>
      <c r="AH59" s="235"/>
      <c r="AI59" s="235"/>
      <c r="AJ59" s="238"/>
      <c r="AK59" s="343"/>
      <c r="AL59" s="330"/>
      <c r="AM59" s="235"/>
      <c r="AN59" s="238"/>
      <c r="AO59" s="343">
        <v>8</v>
      </c>
      <c r="AP59" s="330">
        <v>8</v>
      </c>
      <c r="AQ59" s="235">
        <v>5</v>
      </c>
      <c r="AR59" s="236">
        <v>54</v>
      </c>
      <c r="AS59" s="237"/>
      <c r="AT59" s="235"/>
      <c r="AU59" s="235"/>
      <c r="AV59" s="238"/>
      <c r="AW59" s="234"/>
      <c r="AX59" s="235"/>
      <c r="AY59" s="235"/>
      <c r="AZ59" s="235"/>
      <c r="BA59" s="235"/>
      <c r="BB59" s="235"/>
      <c r="BC59" s="235">
        <v>3</v>
      </c>
      <c r="BD59" s="236"/>
      <c r="BE59" s="234">
        <v>1</v>
      </c>
      <c r="BF59" s="235">
        <f t="shared" si="40"/>
        <v>3</v>
      </c>
      <c r="BG59" s="235"/>
      <c r="BH59" s="236">
        <v>3</v>
      </c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</row>
    <row r="60" spans="1:162" s="116" customFormat="1" ht="35.200000000000003" customHeight="1" x14ac:dyDescent="0.4">
      <c r="A60" s="468" t="s">
        <v>7</v>
      </c>
      <c r="B60" s="419" t="s">
        <v>265</v>
      </c>
      <c r="C60" s="420" t="s">
        <v>261</v>
      </c>
      <c r="D60" s="417">
        <f t="shared" si="34"/>
        <v>3</v>
      </c>
      <c r="E60" s="418">
        <f t="shared" si="35"/>
        <v>75</v>
      </c>
      <c r="F60" s="326">
        <f t="shared" si="36"/>
        <v>18</v>
      </c>
      <c r="G60" s="327">
        <f t="shared" si="37"/>
        <v>0</v>
      </c>
      <c r="H60" s="327">
        <f t="shared" si="37"/>
        <v>8</v>
      </c>
      <c r="I60" s="328"/>
      <c r="J60" s="328"/>
      <c r="K60" s="328"/>
      <c r="L60" s="328">
        <v>8</v>
      </c>
      <c r="M60" s="328"/>
      <c r="N60" s="328"/>
      <c r="O60" s="327">
        <f t="shared" si="38"/>
        <v>10</v>
      </c>
      <c r="P60" s="329">
        <f t="shared" si="39"/>
        <v>57</v>
      </c>
      <c r="Q60" s="237"/>
      <c r="R60" s="235"/>
      <c r="S60" s="235"/>
      <c r="T60" s="238"/>
      <c r="U60" s="234"/>
      <c r="V60" s="235"/>
      <c r="W60" s="235"/>
      <c r="X60" s="238"/>
      <c r="Y60" s="234"/>
      <c r="Z60" s="235"/>
      <c r="AA60" s="235"/>
      <c r="AB60" s="238"/>
      <c r="AC60" s="234"/>
      <c r="AD60" s="235"/>
      <c r="AE60" s="235"/>
      <c r="AF60" s="236"/>
      <c r="AG60" s="237"/>
      <c r="AH60" s="235"/>
      <c r="AI60" s="235"/>
      <c r="AJ60" s="236"/>
      <c r="AK60" s="342"/>
      <c r="AL60" s="330"/>
      <c r="AM60" s="235"/>
      <c r="AN60" s="238"/>
      <c r="AO60" s="234"/>
      <c r="AP60" s="235"/>
      <c r="AQ60" s="235"/>
      <c r="AR60" s="238"/>
      <c r="AS60" s="343">
        <v>0</v>
      </c>
      <c r="AT60" s="330">
        <v>8</v>
      </c>
      <c r="AU60" s="235">
        <v>10</v>
      </c>
      <c r="AV60" s="238">
        <v>57</v>
      </c>
      <c r="AW60" s="234"/>
      <c r="AX60" s="235"/>
      <c r="AY60" s="235"/>
      <c r="AZ60" s="235"/>
      <c r="BA60" s="235"/>
      <c r="BB60" s="235"/>
      <c r="BC60" s="235"/>
      <c r="BD60" s="236">
        <v>3</v>
      </c>
      <c r="BE60" s="234">
        <v>1</v>
      </c>
      <c r="BF60" s="235">
        <f t="shared" si="40"/>
        <v>3</v>
      </c>
      <c r="BG60" s="235"/>
      <c r="BH60" s="236">
        <v>3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</row>
    <row r="61" spans="1:162" s="116" customFormat="1" ht="35.200000000000003" customHeight="1" x14ac:dyDescent="0.4">
      <c r="A61" s="468" t="s">
        <v>6</v>
      </c>
      <c r="B61" s="416" t="s">
        <v>72</v>
      </c>
      <c r="C61" s="420" t="s">
        <v>96</v>
      </c>
      <c r="D61" s="417">
        <f t="shared" si="34"/>
        <v>4</v>
      </c>
      <c r="E61" s="418">
        <f t="shared" si="35"/>
        <v>100</v>
      </c>
      <c r="F61" s="326">
        <f t="shared" si="36"/>
        <v>21</v>
      </c>
      <c r="G61" s="327">
        <f t="shared" si="37"/>
        <v>0</v>
      </c>
      <c r="H61" s="327">
        <f t="shared" si="37"/>
        <v>16</v>
      </c>
      <c r="I61" s="328"/>
      <c r="J61" s="328">
        <v>16</v>
      </c>
      <c r="K61" s="328"/>
      <c r="L61" s="328"/>
      <c r="M61" s="328"/>
      <c r="N61" s="328"/>
      <c r="O61" s="327">
        <f t="shared" si="38"/>
        <v>5</v>
      </c>
      <c r="P61" s="329">
        <f t="shared" si="39"/>
        <v>79</v>
      </c>
      <c r="Q61" s="237"/>
      <c r="R61" s="235"/>
      <c r="S61" s="235"/>
      <c r="T61" s="238"/>
      <c r="U61" s="234"/>
      <c r="V61" s="235"/>
      <c r="W61" s="235"/>
      <c r="X61" s="238"/>
      <c r="Y61" s="234"/>
      <c r="Z61" s="235"/>
      <c r="AA61" s="235"/>
      <c r="AB61" s="238"/>
      <c r="AC61" s="234"/>
      <c r="AD61" s="235"/>
      <c r="AE61" s="235"/>
      <c r="AF61" s="238"/>
      <c r="AG61" s="234"/>
      <c r="AH61" s="235"/>
      <c r="AI61" s="235"/>
      <c r="AJ61" s="238"/>
      <c r="AK61" s="343"/>
      <c r="AL61" s="330"/>
      <c r="AM61" s="235"/>
      <c r="AN61" s="238"/>
      <c r="AO61" s="343"/>
      <c r="AP61" s="330"/>
      <c r="AQ61" s="235"/>
      <c r="AR61" s="238"/>
      <c r="AS61" s="343">
        <v>0</v>
      </c>
      <c r="AT61" s="330">
        <v>16</v>
      </c>
      <c r="AU61" s="235">
        <v>5</v>
      </c>
      <c r="AV61" s="238">
        <v>79</v>
      </c>
      <c r="AW61" s="234"/>
      <c r="AX61" s="235"/>
      <c r="AY61" s="235"/>
      <c r="AZ61" s="235"/>
      <c r="BA61" s="235"/>
      <c r="BB61" s="235"/>
      <c r="BC61" s="235"/>
      <c r="BD61" s="236">
        <v>4</v>
      </c>
      <c r="BE61" s="234">
        <v>1</v>
      </c>
      <c r="BF61" s="235">
        <f t="shared" si="40"/>
        <v>4</v>
      </c>
      <c r="BG61" s="235"/>
      <c r="BH61" s="236">
        <v>4</v>
      </c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</row>
    <row r="62" spans="1:162" s="115" customFormat="1" ht="35.200000000000003" customHeight="1" x14ac:dyDescent="0.4">
      <c r="A62" s="463" t="s">
        <v>5</v>
      </c>
      <c r="B62" s="421" t="s">
        <v>208</v>
      </c>
      <c r="C62" s="422" t="s">
        <v>261</v>
      </c>
      <c r="D62" s="423">
        <f t="shared" si="34"/>
        <v>2</v>
      </c>
      <c r="E62" s="209">
        <f t="shared" si="35"/>
        <v>50</v>
      </c>
      <c r="F62" s="210">
        <f t="shared" si="36"/>
        <v>21</v>
      </c>
      <c r="G62" s="211">
        <f>SUM(Q62,U62,Y62,AC62,AG62,AK62,AO62,AS62)</f>
        <v>0</v>
      </c>
      <c r="H62" s="211">
        <f>SUM(R62,V62,Z62,AD62,AH62,AL62,AP62,AT62)</f>
        <v>16</v>
      </c>
      <c r="I62" s="213"/>
      <c r="J62" s="364">
        <v>16</v>
      </c>
      <c r="K62" s="364"/>
      <c r="L62" s="213"/>
      <c r="M62" s="213"/>
      <c r="N62" s="213"/>
      <c r="O62" s="211">
        <f t="shared" si="38"/>
        <v>5</v>
      </c>
      <c r="P62" s="214">
        <f t="shared" si="39"/>
        <v>29</v>
      </c>
      <c r="Q62" s="223"/>
      <c r="R62" s="217"/>
      <c r="S62" s="217"/>
      <c r="T62" s="218"/>
      <c r="U62" s="228"/>
      <c r="V62" s="217"/>
      <c r="W62" s="217"/>
      <c r="X62" s="229"/>
      <c r="Y62" s="223"/>
      <c r="Z62" s="217"/>
      <c r="AA62" s="217"/>
      <c r="AB62" s="218"/>
      <c r="AC62" s="228"/>
      <c r="AD62" s="217"/>
      <c r="AE62" s="217"/>
      <c r="AF62" s="229"/>
      <c r="AG62" s="228"/>
      <c r="AH62" s="217"/>
      <c r="AI62" s="217"/>
      <c r="AJ62" s="229"/>
      <c r="AK62" s="215"/>
      <c r="AL62" s="216"/>
      <c r="AM62" s="217"/>
      <c r="AN62" s="218"/>
      <c r="AO62" s="365"/>
      <c r="AP62" s="216"/>
      <c r="AQ62" s="217"/>
      <c r="AR62" s="218"/>
      <c r="AS62" s="365">
        <v>0</v>
      </c>
      <c r="AT62" s="216">
        <v>16</v>
      </c>
      <c r="AU62" s="217">
        <v>5</v>
      </c>
      <c r="AV62" s="229">
        <v>29</v>
      </c>
      <c r="AW62" s="228"/>
      <c r="AX62" s="217"/>
      <c r="AY62" s="217"/>
      <c r="AZ62" s="217"/>
      <c r="BA62" s="217"/>
      <c r="BB62" s="217"/>
      <c r="BC62" s="217"/>
      <c r="BD62" s="229">
        <v>2</v>
      </c>
      <c r="BE62" s="234">
        <v>1</v>
      </c>
      <c r="BF62" s="217">
        <f t="shared" si="40"/>
        <v>2</v>
      </c>
      <c r="BG62" s="217"/>
      <c r="BH62" s="236">
        <v>2</v>
      </c>
    </row>
    <row r="63" spans="1:162" s="115" customFormat="1" ht="35.200000000000003" customHeight="1" thickBot="1" x14ac:dyDescent="0.45">
      <c r="A63" s="469" t="s">
        <v>20</v>
      </c>
      <c r="B63" s="424" t="s">
        <v>268</v>
      </c>
      <c r="C63" s="346" t="s">
        <v>97</v>
      </c>
      <c r="D63" s="425">
        <f t="shared" si="34"/>
        <v>5</v>
      </c>
      <c r="E63" s="391">
        <f t="shared" si="35"/>
        <v>125</v>
      </c>
      <c r="F63" s="392">
        <f t="shared" si="36"/>
        <v>21</v>
      </c>
      <c r="G63" s="393">
        <f t="shared" si="37"/>
        <v>8</v>
      </c>
      <c r="H63" s="393">
        <f t="shared" si="37"/>
        <v>8</v>
      </c>
      <c r="I63" s="394"/>
      <c r="J63" s="426">
        <v>8</v>
      </c>
      <c r="K63" s="426"/>
      <c r="L63" s="394"/>
      <c r="M63" s="394"/>
      <c r="N63" s="394"/>
      <c r="O63" s="393">
        <f t="shared" si="38"/>
        <v>5</v>
      </c>
      <c r="P63" s="395">
        <f t="shared" si="39"/>
        <v>104</v>
      </c>
      <c r="Q63" s="396"/>
      <c r="R63" s="371"/>
      <c r="S63" s="371"/>
      <c r="T63" s="397"/>
      <c r="U63" s="398"/>
      <c r="V63" s="371"/>
      <c r="W63" s="371"/>
      <c r="X63" s="372"/>
      <c r="Y63" s="396"/>
      <c r="Z63" s="371"/>
      <c r="AA63" s="371"/>
      <c r="AB63" s="397"/>
      <c r="AC63" s="398"/>
      <c r="AD63" s="371"/>
      <c r="AE63" s="371"/>
      <c r="AF63" s="372"/>
      <c r="AG63" s="398"/>
      <c r="AH63" s="371"/>
      <c r="AI63" s="371"/>
      <c r="AJ63" s="372"/>
      <c r="AK63" s="396"/>
      <c r="AL63" s="371"/>
      <c r="AM63" s="371"/>
      <c r="AN63" s="397"/>
      <c r="AO63" s="398"/>
      <c r="AP63" s="371"/>
      <c r="AQ63" s="371"/>
      <c r="AR63" s="397"/>
      <c r="AS63" s="369">
        <v>8</v>
      </c>
      <c r="AT63" s="370">
        <v>8</v>
      </c>
      <c r="AU63" s="371">
        <v>5</v>
      </c>
      <c r="AV63" s="372">
        <v>104</v>
      </c>
      <c r="AW63" s="398"/>
      <c r="AX63" s="371"/>
      <c r="AY63" s="371"/>
      <c r="AZ63" s="371"/>
      <c r="BA63" s="371"/>
      <c r="BB63" s="371"/>
      <c r="BC63" s="371"/>
      <c r="BD63" s="372">
        <v>5</v>
      </c>
      <c r="BE63" s="234">
        <f>SUM(F63)/25</f>
        <v>0.84</v>
      </c>
      <c r="BF63" s="371">
        <f t="shared" si="40"/>
        <v>5</v>
      </c>
      <c r="BG63" s="371"/>
      <c r="BH63" s="372">
        <v>5</v>
      </c>
    </row>
    <row r="64" spans="1:162" s="115" customFormat="1" ht="57.7" customHeight="1" thickBot="1" x14ac:dyDescent="0.45">
      <c r="A64" s="470" t="s">
        <v>228</v>
      </c>
      <c r="B64" s="427" t="s">
        <v>294</v>
      </c>
      <c r="C64" s="377"/>
      <c r="D64" s="428">
        <f>SUM(D65:D71)</f>
        <v>26</v>
      </c>
      <c r="E64" s="275">
        <f>SUM(E65:E71)</f>
        <v>650</v>
      </c>
      <c r="F64" s="276">
        <f t="shared" ref="F64:BH64" si="41">SUM(F65:F71)</f>
        <v>139</v>
      </c>
      <c r="G64" s="276">
        <f t="shared" si="41"/>
        <v>32</v>
      </c>
      <c r="H64" s="276">
        <f t="shared" si="41"/>
        <v>72</v>
      </c>
      <c r="I64" s="276">
        <f t="shared" si="41"/>
        <v>0</v>
      </c>
      <c r="J64" s="276">
        <f t="shared" si="41"/>
        <v>48</v>
      </c>
      <c r="K64" s="276">
        <f t="shared" si="41"/>
        <v>0</v>
      </c>
      <c r="L64" s="276">
        <f t="shared" si="41"/>
        <v>24</v>
      </c>
      <c r="M64" s="276">
        <f t="shared" si="41"/>
        <v>0</v>
      </c>
      <c r="N64" s="276">
        <f t="shared" si="41"/>
        <v>0</v>
      </c>
      <c r="O64" s="276">
        <f t="shared" si="41"/>
        <v>35</v>
      </c>
      <c r="P64" s="277">
        <f t="shared" si="41"/>
        <v>511</v>
      </c>
      <c r="Q64" s="278">
        <f t="shared" si="41"/>
        <v>0</v>
      </c>
      <c r="R64" s="276">
        <f t="shared" si="41"/>
        <v>0</v>
      </c>
      <c r="S64" s="276">
        <f t="shared" si="41"/>
        <v>0</v>
      </c>
      <c r="T64" s="279">
        <f t="shared" si="41"/>
        <v>0</v>
      </c>
      <c r="U64" s="275">
        <f t="shared" si="41"/>
        <v>0</v>
      </c>
      <c r="V64" s="276">
        <f t="shared" si="41"/>
        <v>0</v>
      </c>
      <c r="W64" s="276">
        <f t="shared" si="41"/>
        <v>0</v>
      </c>
      <c r="X64" s="277">
        <f t="shared" si="41"/>
        <v>0</v>
      </c>
      <c r="Y64" s="278">
        <f t="shared" si="41"/>
        <v>0</v>
      </c>
      <c r="Z64" s="276">
        <f t="shared" si="41"/>
        <v>0</v>
      </c>
      <c r="AA64" s="276">
        <f t="shared" si="41"/>
        <v>0</v>
      </c>
      <c r="AB64" s="279">
        <f t="shared" si="41"/>
        <v>0</v>
      </c>
      <c r="AC64" s="275">
        <f t="shared" si="41"/>
        <v>0</v>
      </c>
      <c r="AD64" s="276">
        <f t="shared" si="41"/>
        <v>0</v>
      </c>
      <c r="AE64" s="276">
        <f t="shared" si="41"/>
        <v>0</v>
      </c>
      <c r="AF64" s="277">
        <f t="shared" si="41"/>
        <v>0</v>
      </c>
      <c r="AG64" s="275">
        <f t="shared" si="41"/>
        <v>0</v>
      </c>
      <c r="AH64" s="276">
        <f t="shared" si="41"/>
        <v>0</v>
      </c>
      <c r="AI64" s="276">
        <f t="shared" si="41"/>
        <v>0</v>
      </c>
      <c r="AJ64" s="277">
        <f t="shared" si="41"/>
        <v>0</v>
      </c>
      <c r="AK64" s="278">
        <f t="shared" si="41"/>
        <v>8</v>
      </c>
      <c r="AL64" s="276">
        <f t="shared" si="41"/>
        <v>16</v>
      </c>
      <c r="AM64" s="276">
        <f t="shared" si="41"/>
        <v>0</v>
      </c>
      <c r="AN64" s="279">
        <f t="shared" si="41"/>
        <v>101</v>
      </c>
      <c r="AO64" s="275">
        <f t="shared" si="41"/>
        <v>8</v>
      </c>
      <c r="AP64" s="276">
        <f t="shared" si="41"/>
        <v>16</v>
      </c>
      <c r="AQ64" s="276">
        <f t="shared" si="41"/>
        <v>10</v>
      </c>
      <c r="AR64" s="279">
        <f t="shared" si="41"/>
        <v>116</v>
      </c>
      <c r="AS64" s="275">
        <f t="shared" si="41"/>
        <v>16</v>
      </c>
      <c r="AT64" s="276">
        <f t="shared" si="41"/>
        <v>40</v>
      </c>
      <c r="AU64" s="276">
        <f t="shared" si="41"/>
        <v>25</v>
      </c>
      <c r="AV64" s="277">
        <f t="shared" si="41"/>
        <v>294</v>
      </c>
      <c r="AW64" s="275">
        <f t="shared" si="41"/>
        <v>0</v>
      </c>
      <c r="AX64" s="276">
        <f t="shared" si="41"/>
        <v>0</v>
      </c>
      <c r="AY64" s="276">
        <f t="shared" si="41"/>
        <v>0</v>
      </c>
      <c r="AZ64" s="276">
        <f t="shared" si="41"/>
        <v>0</v>
      </c>
      <c r="BA64" s="276">
        <f t="shared" si="41"/>
        <v>0</v>
      </c>
      <c r="BB64" s="276">
        <f t="shared" si="41"/>
        <v>5</v>
      </c>
      <c r="BC64" s="276">
        <f t="shared" si="41"/>
        <v>6</v>
      </c>
      <c r="BD64" s="277">
        <f t="shared" si="41"/>
        <v>15</v>
      </c>
      <c r="BE64" s="278">
        <f>SUM(BE65:BE71)</f>
        <v>6.92</v>
      </c>
      <c r="BF64" s="276">
        <f t="shared" si="41"/>
        <v>26</v>
      </c>
      <c r="BG64" s="276">
        <f t="shared" si="41"/>
        <v>0</v>
      </c>
      <c r="BH64" s="267">
        <f t="shared" si="41"/>
        <v>26</v>
      </c>
    </row>
    <row r="65" spans="1:60" s="115" customFormat="1" ht="35.200000000000003" customHeight="1" x14ac:dyDescent="0.4">
      <c r="A65" s="471" t="s">
        <v>10</v>
      </c>
      <c r="B65" s="429" t="s">
        <v>270</v>
      </c>
      <c r="C65" s="363" t="s">
        <v>260</v>
      </c>
      <c r="D65" s="207">
        <f t="shared" ref="D65:D71" si="42">SUM(AW65:BD65)</f>
        <v>2</v>
      </c>
      <c r="E65" s="209">
        <f>SUM(F65,P65)</f>
        <v>50</v>
      </c>
      <c r="F65" s="210">
        <f>SUM(G65:H65,O65)</f>
        <v>16</v>
      </c>
      <c r="G65" s="211">
        <f>SUM(Q65,U65,Y65,AC65,AG65,AK65,AO65,AS65)</f>
        <v>8</v>
      </c>
      <c r="H65" s="211">
        <f>SUM(R65,V65,Z65,AD65,AH65,AL65,AP65,AT65)</f>
        <v>8</v>
      </c>
      <c r="I65" s="213"/>
      <c r="J65" s="364">
        <v>8</v>
      </c>
      <c r="K65" s="364"/>
      <c r="L65" s="213"/>
      <c r="M65" s="213"/>
      <c r="N65" s="213"/>
      <c r="O65" s="211">
        <f>SUM(S65,W65,AA65,AE65,AI65,AM65,AQ65,AU65)</f>
        <v>0</v>
      </c>
      <c r="P65" s="214">
        <f>SUM(T65,X65,AB65,AF65,AJ65,AN65,AR65,AV65)</f>
        <v>34</v>
      </c>
      <c r="Q65" s="223"/>
      <c r="R65" s="217"/>
      <c r="S65" s="217"/>
      <c r="T65" s="218"/>
      <c r="U65" s="228"/>
      <c r="V65" s="217"/>
      <c r="W65" s="217"/>
      <c r="X65" s="229"/>
      <c r="Y65" s="223"/>
      <c r="Z65" s="217"/>
      <c r="AA65" s="217"/>
      <c r="AB65" s="218"/>
      <c r="AC65" s="228"/>
      <c r="AD65" s="217"/>
      <c r="AE65" s="217"/>
      <c r="AF65" s="229"/>
      <c r="AG65" s="228"/>
      <c r="AH65" s="217"/>
      <c r="AI65" s="217"/>
      <c r="AJ65" s="229"/>
      <c r="AK65" s="215">
        <v>8</v>
      </c>
      <c r="AL65" s="216">
        <v>8</v>
      </c>
      <c r="AM65" s="217">
        <v>0</v>
      </c>
      <c r="AN65" s="218">
        <v>34</v>
      </c>
      <c r="AO65" s="228"/>
      <c r="AP65" s="217"/>
      <c r="AQ65" s="217"/>
      <c r="AR65" s="218"/>
      <c r="AS65" s="365"/>
      <c r="AT65" s="216"/>
      <c r="AU65" s="217"/>
      <c r="AV65" s="229"/>
      <c r="AW65" s="228"/>
      <c r="AX65" s="217"/>
      <c r="AY65" s="217"/>
      <c r="AZ65" s="217"/>
      <c r="BA65" s="217"/>
      <c r="BB65" s="217">
        <v>2</v>
      </c>
      <c r="BC65" s="217"/>
      <c r="BD65" s="229"/>
      <c r="BE65" s="234">
        <f t="shared" ref="BE65:BE71" si="43">SUM(F65)/25</f>
        <v>0.64</v>
      </c>
      <c r="BF65" s="217">
        <f>SUM(AW65:BD65)</f>
        <v>2</v>
      </c>
      <c r="BG65" s="217"/>
      <c r="BH65" s="222">
        <v>2</v>
      </c>
    </row>
    <row r="66" spans="1:60" s="115" customFormat="1" ht="33" customHeight="1" x14ac:dyDescent="0.4">
      <c r="A66" s="464" t="s">
        <v>9</v>
      </c>
      <c r="B66" s="322" t="s">
        <v>242</v>
      </c>
      <c r="C66" s="366" t="s">
        <v>260</v>
      </c>
      <c r="D66" s="207">
        <f t="shared" si="42"/>
        <v>3</v>
      </c>
      <c r="E66" s="325">
        <f t="shared" ref="E66:E71" si="44">SUM(F66,P66)</f>
        <v>75</v>
      </c>
      <c r="F66" s="326">
        <f t="shared" ref="F66:F71" si="45">SUM(G66:H66,O66)</f>
        <v>8</v>
      </c>
      <c r="G66" s="327">
        <f t="shared" ref="G66:H71" si="46">SUM(Q66,U66,Y66,AC66,AG66,AK66,AO66,AS66)</f>
        <v>0</v>
      </c>
      <c r="H66" s="327">
        <f t="shared" si="46"/>
        <v>8</v>
      </c>
      <c r="I66" s="328"/>
      <c r="J66" s="328">
        <v>8</v>
      </c>
      <c r="K66" s="328"/>
      <c r="L66" s="328"/>
      <c r="M66" s="328"/>
      <c r="N66" s="328"/>
      <c r="O66" s="327">
        <f t="shared" ref="O66:O71" si="47">SUM(S66,W66,AA66,AE66,AI66,AM66,AQ66,AU66)</f>
        <v>0</v>
      </c>
      <c r="P66" s="329">
        <v>67</v>
      </c>
      <c r="Q66" s="237"/>
      <c r="R66" s="235"/>
      <c r="S66" s="235"/>
      <c r="T66" s="238"/>
      <c r="U66" s="234"/>
      <c r="V66" s="235"/>
      <c r="W66" s="235"/>
      <c r="X66" s="236"/>
      <c r="Y66" s="237"/>
      <c r="Z66" s="235"/>
      <c r="AA66" s="235"/>
      <c r="AB66" s="238"/>
      <c r="AC66" s="234"/>
      <c r="AD66" s="235"/>
      <c r="AE66" s="235"/>
      <c r="AF66" s="236"/>
      <c r="AG66" s="343"/>
      <c r="AH66" s="330"/>
      <c r="AI66" s="235"/>
      <c r="AJ66" s="236"/>
      <c r="AK66" s="342"/>
      <c r="AL66" s="330">
        <v>8</v>
      </c>
      <c r="AM66" s="235"/>
      <c r="AN66" s="238">
        <v>67</v>
      </c>
      <c r="AO66" s="343"/>
      <c r="AP66" s="330"/>
      <c r="AQ66" s="235"/>
      <c r="AR66" s="238"/>
      <c r="AS66" s="234"/>
      <c r="AT66" s="235"/>
      <c r="AU66" s="235"/>
      <c r="AV66" s="236"/>
      <c r="AW66" s="234"/>
      <c r="AX66" s="235"/>
      <c r="AY66" s="235"/>
      <c r="AZ66" s="235"/>
      <c r="BA66" s="235"/>
      <c r="BB66" s="235">
        <v>3</v>
      </c>
      <c r="BC66" s="235"/>
      <c r="BD66" s="236"/>
      <c r="BE66" s="234">
        <v>1</v>
      </c>
      <c r="BF66" s="235">
        <v>3</v>
      </c>
      <c r="BG66" s="235"/>
      <c r="BH66" s="236">
        <v>3</v>
      </c>
    </row>
    <row r="67" spans="1:60" s="115" customFormat="1" ht="35.200000000000003" customHeight="1" x14ac:dyDescent="0.4">
      <c r="A67" s="464" t="s">
        <v>8</v>
      </c>
      <c r="B67" s="322" t="s">
        <v>245</v>
      </c>
      <c r="C67" s="366" t="s">
        <v>249</v>
      </c>
      <c r="D67" s="207">
        <f t="shared" si="42"/>
        <v>2</v>
      </c>
      <c r="E67" s="325">
        <f t="shared" si="44"/>
        <v>50</v>
      </c>
      <c r="F67" s="326">
        <f t="shared" si="45"/>
        <v>13</v>
      </c>
      <c r="G67" s="327">
        <f t="shared" si="46"/>
        <v>0</v>
      </c>
      <c r="H67" s="327">
        <f t="shared" si="46"/>
        <v>8</v>
      </c>
      <c r="I67" s="328"/>
      <c r="J67" s="328">
        <v>8</v>
      </c>
      <c r="K67" s="328"/>
      <c r="L67" s="367"/>
      <c r="M67" s="367"/>
      <c r="N67" s="328"/>
      <c r="O67" s="327">
        <f t="shared" si="47"/>
        <v>5</v>
      </c>
      <c r="P67" s="329">
        <f>SUM(T67,X67,AB67,AF67,AJ67,AN67,AR67,AV67)</f>
        <v>37</v>
      </c>
      <c r="Q67" s="237"/>
      <c r="R67" s="235"/>
      <c r="S67" s="235"/>
      <c r="T67" s="238"/>
      <c r="U67" s="234"/>
      <c r="V67" s="235"/>
      <c r="W67" s="235"/>
      <c r="X67" s="236"/>
      <c r="Y67" s="237"/>
      <c r="Z67" s="235"/>
      <c r="AA67" s="235"/>
      <c r="AB67" s="238"/>
      <c r="AC67" s="234"/>
      <c r="AD67" s="235"/>
      <c r="AE67" s="235"/>
      <c r="AF67" s="236"/>
      <c r="AG67" s="234"/>
      <c r="AH67" s="235"/>
      <c r="AI67" s="235"/>
      <c r="AJ67" s="236"/>
      <c r="AK67" s="342"/>
      <c r="AL67" s="330"/>
      <c r="AM67" s="235"/>
      <c r="AN67" s="238"/>
      <c r="AO67" s="343"/>
      <c r="AP67" s="330">
        <v>8</v>
      </c>
      <c r="AQ67" s="235">
        <v>5</v>
      </c>
      <c r="AR67" s="238">
        <v>37</v>
      </c>
      <c r="AS67" s="343"/>
      <c r="AT67" s="330"/>
      <c r="AU67" s="235"/>
      <c r="AV67" s="236"/>
      <c r="AW67" s="234"/>
      <c r="AX67" s="235"/>
      <c r="AY67" s="235"/>
      <c r="AZ67" s="235"/>
      <c r="BA67" s="235"/>
      <c r="BB67" s="235"/>
      <c r="BC67" s="235">
        <v>2</v>
      </c>
      <c r="BD67" s="236"/>
      <c r="BE67" s="234">
        <f t="shared" si="43"/>
        <v>0.52</v>
      </c>
      <c r="BF67" s="235">
        <v>2</v>
      </c>
      <c r="BG67" s="235"/>
      <c r="BH67" s="236">
        <v>2</v>
      </c>
    </row>
    <row r="68" spans="1:60" s="115" customFormat="1" ht="35.200000000000003" customHeight="1" x14ac:dyDescent="0.4">
      <c r="A68" s="464" t="s">
        <v>7</v>
      </c>
      <c r="B68" s="419" t="s">
        <v>269</v>
      </c>
      <c r="C68" s="366" t="s">
        <v>96</v>
      </c>
      <c r="D68" s="207">
        <f t="shared" si="42"/>
        <v>7</v>
      </c>
      <c r="E68" s="325">
        <f>SUM(F68,P68)</f>
        <v>175</v>
      </c>
      <c r="F68" s="326">
        <f t="shared" si="45"/>
        <v>43</v>
      </c>
      <c r="G68" s="327">
        <f t="shared" si="46"/>
        <v>8</v>
      </c>
      <c r="H68" s="327">
        <f t="shared" si="46"/>
        <v>20</v>
      </c>
      <c r="I68" s="328"/>
      <c r="J68" s="328">
        <v>12</v>
      </c>
      <c r="K68" s="328"/>
      <c r="L68" s="367">
        <v>8</v>
      </c>
      <c r="M68" s="367"/>
      <c r="N68" s="328"/>
      <c r="O68" s="327">
        <f t="shared" si="47"/>
        <v>15</v>
      </c>
      <c r="P68" s="329">
        <f>SUM(T68,X68,AB68,AF68,AJ68,AN68,AR68,AV68)</f>
        <v>132</v>
      </c>
      <c r="Q68" s="237"/>
      <c r="R68" s="235"/>
      <c r="S68" s="235"/>
      <c r="T68" s="238"/>
      <c r="U68" s="234"/>
      <c r="V68" s="235"/>
      <c r="W68" s="235"/>
      <c r="X68" s="236"/>
      <c r="Y68" s="237"/>
      <c r="Z68" s="235"/>
      <c r="AA68" s="235"/>
      <c r="AB68" s="238"/>
      <c r="AC68" s="234"/>
      <c r="AD68" s="235"/>
      <c r="AE68" s="235"/>
      <c r="AF68" s="236"/>
      <c r="AG68" s="234"/>
      <c r="AH68" s="235"/>
      <c r="AI68" s="235"/>
      <c r="AJ68" s="430"/>
      <c r="AK68" s="342"/>
      <c r="AL68" s="330"/>
      <c r="AM68" s="235"/>
      <c r="AN68" s="238"/>
      <c r="AO68" s="343"/>
      <c r="AP68" s="330"/>
      <c r="AQ68" s="235"/>
      <c r="AR68" s="238"/>
      <c r="AS68" s="343">
        <v>8</v>
      </c>
      <c r="AT68" s="330">
        <v>20</v>
      </c>
      <c r="AU68" s="235">
        <v>15</v>
      </c>
      <c r="AV68" s="236">
        <v>132</v>
      </c>
      <c r="AW68" s="234"/>
      <c r="AX68" s="235"/>
      <c r="AY68" s="235"/>
      <c r="AZ68" s="235"/>
      <c r="BA68" s="235"/>
      <c r="BB68" s="235"/>
      <c r="BC68" s="235"/>
      <c r="BD68" s="236">
        <v>7</v>
      </c>
      <c r="BE68" s="234">
        <f t="shared" si="43"/>
        <v>1.72</v>
      </c>
      <c r="BF68" s="235">
        <f>SUM(AW68:BD68)</f>
        <v>7</v>
      </c>
      <c r="BG68" s="235"/>
      <c r="BH68" s="236">
        <v>7</v>
      </c>
    </row>
    <row r="69" spans="1:60" s="115" customFormat="1" ht="35.200000000000003" customHeight="1" x14ac:dyDescent="0.4">
      <c r="A69" s="464" t="s">
        <v>6</v>
      </c>
      <c r="B69" s="419" t="s">
        <v>271</v>
      </c>
      <c r="C69" s="366" t="s">
        <v>249</v>
      </c>
      <c r="D69" s="207">
        <f t="shared" si="42"/>
        <v>4</v>
      </c>
      <c r="E69" s="325">
        <f t="shared" si="44"/>
        <v>100</v>
      </c>
      <c r="F69" s="326">
        <f t="shared" si="45"/>
        <v>21</v>
      </c>
      <c r="G69" s="327">
        <f t="shared" si="46"/>
        <v>8</v>
      </c>
      <c r="H69" s="327">
        <f t="shared" si="46"/>
        <v>8</v>
      </c>
      <c r="I69" s="328"/>
      <c r="J69" s="328"/>
      <c r="K69" s="328"/>
      <c r="L69" s="328">
        <v>8</v>
      </c>
      <c r="M69" s="328"/>
      <c r="N69" s="328"/>
      <c r="O69" s="327">
        <f t="shared" si="47"/>
        <v>5</v>
      </c>
      <c r="P69" s="329">
        <f>SUM(T69,X69,AB69,AF69,AJ69,AN69,AR69,AV69)</f>
        <v>79</v>
      </c>
      <c r="Q69" s="237"/>
      <c r="R69" s="235"/>
      <c r="S69" s="235"/>
      <c r="T69" s="238"/>
      <c r="U69" s="234"/>
      <c r="V69" s="235"/>
      <c r="W69" s="235"/>
      <c r="X69" s="236"/>
      <c r="Y69" s="237"/>
      <c r="Z69" s="235"/>
      <c r="AA69" s="235"/>
      <c r="AB69" s="238"/>
      <c r="AC69" s="234"/>
      <c r="AD69" s="235"/>
      <c r="AE69" s="235"/>
      <c r="AF69" s="236"/>
      <c r="AG69" s="234"/>
      <c r="AH69" s="235"/>
      <c r="AI69" s="235"/>
      <c r="AJ69" s="236"/>
      <c r="AK69" s="342"/>
      <c r="AL69" s="330"/>
      <c r="AM69" s="235"/>
      <c r="AN69" s="238"/>
      <c r="AO69" s="343">
        <v>8</v>
      </c>
      <c r="AP69" s="330">
        <v>8</v>
      </c>
      <c r="AQ69" s="235">
        <v>5</v>
      </c>
      <c r="AR69" s="238">
        <v>79</v>
      </c>
      <c r="AS69" s="343"/>
      <c r="AT69" s="330"/>
      <c r="AU69" s="235"/>
      <c r="AV69" s="236"/>
      <c r="AW69" s="234"/>
      <c r="AX69" s="235"/>
      <c r="AY69" s="235"/>
      <c r="AZ69" s="235"/>
      <c r="BA69" s="235"/>
      <c r="BB69" s="235"/>
      <c r="BC69" s="235">
        <v>4</v>
      </c>
      <c r="BD69" s="236"/>
      <c r="BE69" s="234">
        <f t="shared" si="43"/>
        <v>0.84</v>
      </c>
      <c r="BF69" s="235">
        <v>4</v>
      </c>
      <c r="BG69" s="235"/>
      <c r="BH69" s="236">
        <v>4</v>
      </c>
    </row>
    <row r="70" spans="1:60" s="115" customFormat="1" ht="35.200000000000003" customHeight="1" x14ac:dyDescent="0.4">
      <c r="A70" s="464" t="s">
        <v>5</v>
      </c>
      <c r="B70" s="431" t="s">
        <v>266</v>
      </c>
      <c r="C70" s="366" t="s">
        <v>261</v>
      </c>
      <c r="D70" s="207">
        <f t="shared" si="42"/>
        <v>3</v>
      </c>
      <c r="E70" s="325">
        <f t="shared" si="44"/>
        <v>75</v>
      </c>
      <c r="F70" s="326">
        <f t="shared" si="45"/>
        <v>8</v>
      </c>
      <c r="G70" s="327">
        <f t="shared" si="46"/>
        <v>0</v>
      </c>
      <c r="H70" s="327">
        <f t="shared" si="46"/>
        <v>8</v>
      </c>
      <c r="I70" s="328"/>
      <c r="J70" s="367"/>
      <c r="K70" s="367"/>
      <c r="L70" s="328">
        <v>8</v>
      </c>
      <c r="M70" s="328"/>
      <c r="N70" s="328"/>
      <c r="O70" s="327">
        <f t="shared" si="47"/>
        <v>0</v>
      </c>
      <c r="P70" s="329">
        <f>SUM(T70,X70,AB70,AF70,AJ70,AN70,AR70,AV70)</f>
        <v>67</v>
      </c>
      <c r="Q70" s="237"/>
      <c r="R70" s="235"/>
      <c r="S70" s="235"/>
      <c r="T70" s="238"/>
      <c r="U70" s="234"/>
      <c r="V70" s="235"/>
      <c r="W70" s="235"/>
      <c r="X70" s="236"/>
      <c r="Y70" s="237"/>
      <c r="Z70" s="235"/>
      <c r="AA70" s="235"/>
      <c r="AB70" s="238"/>
      <c r="AC70" s="234"/>
      <c r="AD70" s="235"/>
      <c r="AE70" s="235"/>
      <c r="AF70" s="236"/>
      <c r="AG70" s="234"/>
      <c r="AH70" s="235"/>
      <c r="AI70" s="235"/>
      <c r="AJ70" s="236"/>
      <c r="AK70" s="342"/>
      <c r="AL70" s="330"/>
      <c r="AM70" s="235"/>
      <c r="AN70" s="238"/>
      <c r="AO70" s="343"/>
      <c r="AP70" s="330"/>
      <c r="AQ70" s="235"/>
      <c r="AR70" s="238"/>
      <c r="AS70" s="343"/>
      <c r="AT70" s="330">
        <v>8</v>
      </c>
      <c r="AU70" s="235"/>
      <c r="AV70" s="236">
        <v>67</v>
      </c>
      <c r="AW70" s="234"/>
      <c r="AX70" s="235"/>
      <c r="AY70" s="235"/>
      <c r="AZ70" s="235"/>
      <c r="BA70" s="235"/>
      <c r="BB70" s="235"/>
      <c r="BC70" s="235"/>
      <c r="BD70" s="236">
        <v>3</v>
      </c>
      <c r="BE70" s="234">
        <v>1</v>
      </c>
      <c r="BF70" s="235">
        <v>3</v>
      </c>
      <c r="BG70" s="235"/>
      <c r="BH70" s="236">
        <v>3</v>
      </c>
    </row>
    <row r="71" spans="1:60" s="115" customFormat="1" ht="35.200000000000003" customHeight="1" thickBot="1" x14ac:dyDescent="0.45">
      <c r="A71" s="472" t="s">
        <v>20</v>
      </c>
      <c r="B71" s="388" t="s">
        <v>246</v>
      </c>
      <c r="C71" s="389" t="s">
        <v>96</v>
      </c>
      <c r="D71" s="207">
        <f t="shared" si="42"/>
        <v>5</v>
      </c>
      <c r="E71" s="391">
        <f t="shared" si="44"/>
        <v>125</v>
      </c>
      <c r="F71" s="392">
        <f t="shared" si="45"/>
        <v>30</v>
      </c>
      <c r="G71" s="393">
        <f t="shared" si="46"/>
        <v>8</v>
      </c>
      <c r="H71" s="393">
        <f t="shared" si="46"/>
        <v>12</v>
      </c>
      <c r="I71" s="394"/>
      <c r="J71" s="394">
        <v>12</v>
      </c>
      <c r="K71" s="394"/>
      <c r="L71" s="426"/>
      <c r="M71" s="426"/>
      <c r="N71" s="394"/>
      <c r="O71" s="393">
        <f t="shared" si="47"/>
        <v>10</v>
      </c>
      <c r="P71" s="395">
        <f>SUM(T71,X71,AB71,AF71,AJ71,AN71,AR71,AV71)</f>
        <v>95</v>
      </c>
      <c r="Q71" s="396"/>
      <c r="R71" s="371"/>
      <c r="S71" s="371"/>
      <c r="T71" s="397"/>
      <c r="U71" s="398"/>
      <c r="V71" s="371"/>
      <c r="W71" s="371"/>
      <c r="X71" s="372"/>
      <c r="Y71" s="396"/>
      <c r="Z71" s="371"/>
      <c r="AA71" s="371"/>
      <c r="AB71" s="397"/>
      <c r="AC71" s="398"/>
      <c r="AD71" s="371"/>
      <c r="AE71" s="371"/>
      <c r="AF71" s="372"/>
      <c r="AG71" s="398"/>
      <c r="AH71" s="371"/>
      <c r="AI71" s="371"/>
      <c r="AJ71" s="372"/>
      <c r="AK71" s="432"/>
      <c r="AL71" s="370"/>
      <c r="AM71" s="371"/>
      <c r="AN71" s="397"/>
      <c r="AO71" s="369"/>
      <c r="AP71" s="370"/>
      <c r="AQ71" s="371"/>
      <c r="AR71" s="397"/>
      <c r="AS71" s="369">
        <v>8</v>
      </c>
      <c r="AT71" s="370">
        <v>12</v>
      </c>
      <c r="AU71" s="371">
        <v>10</v>
      </c>
      <c r="AV71" s="372">
        <v>95</v>
      </c>
      <c r="AW71" s="398"/>
      <c r="AX71" s="371"/>
      <c r="AY71" s="371"/>
      <c r="AZ71" s="371"/>
      <c r="BA71" s="371"/>
      <c r="BB71" s="371"/>
      <c r="BC71" s="371"/>
      <c r="BD71" s="372">
        <v>5</v>
      </c>
      <c r="BE71" s="234">
        <f t="shared" si="43"/>
        <v>1.2</v>
      </c>
      <c r="BF71" s="371">
        <v>5</v>
      </c>
      <c r="BG71" s="371"/>
      <c r="BH71" s="372">
        <v>5</v>
      </c>
    </row>
    <row r="72" spans="1:60" s="115" customFormat="1" ht="51" customHeight="1" thickBot="1" x14ac:dyDescent="0.45">
      <c r="A72" s="473" t="s">
        <v>241</v>
      </c>
      <c r="B72" s="433" t="s">
        <v>295</v>
      </c>
      <c r="C72" s="377"/>
      <c r="D72" s="428">
        <f>SUM(D73:D79)</f>
        <v>26</v>
      </c>
      <c r="E72" s="275">
        <f>SUM(E73:E79)</f>
        <v>650</v>
      </c>
      <c r="F72" s="276">
        <f t="shared" ref="F72:BD72" si="48">SUM(F73:F79)</f>
        <v>139</v>
      </c>
      <c r="G72" s="276">
        <f t="shared" si="48"/>
        <v>32</v>
      </c>
      <c r="H72" s="276">
        <f t="shared" si="48"/>
        <v>72</v>
      </c>
      <c r="I72" s="276">
        <f t="shared" si="48"/>
        <v>0</v>
      </c>
      <c r="J72" s="276">
        <f t="shared" si="48"/>
        <v>16</v>
      </c>
      <c r="K72" s="276">
        <f t="shared" si="48"/>
        <v>0</v>
      </c>
      <c r="L72" s="276">
        <f t="shared" si="48"/>
        <v>56</v>
      </c>
      <c r="M72" s="276">
        <f t="shared" si="48"/>
        <v>0</v>
      </c>
      <c r="N72" s="276">
        <f t="shared" si="48"/>
        <v>0</v>
      </c>
      <c r="O72" s="276">
        <f t="shared" si="48"/>
        <v>35</v>
      </c>
      <c r="P72" s="277">
        <f t="shared" si="48"/>
        <v>511</v>
      </c>
      <c r="Q72" s="278">
        <f t="shared" si="48"/>
        <v>0</v>
      </c>
      <c r="R72" s="276">
        <f t="shared" si="48"/>
        <v>0</v>
      </c>
      <c r="S72" s="276">
        <f t="shared" si="48"/>
        <v>0</v>
      </c>
      <c r="T72" s="279">
        <f t="shared" si="48"/>
        <v>0</v>
      </c>
      <c r="U72" s="275">
        <f t="shared" si="48"/>
        <v>0</v>
      </c>
      <c r="V72" s="276">
        <f t="shared" si="48"/>
        <v>0</v>
      </c>
      <c r="W72" s="276">
        <f t="shared" si="48"/>
        <v>0</v>
      </c>
      <c r="X72" s="277">
        <f t="shared" si="48"/>
        <v>0</v>
      </c>
      <c r="Y72" s="278">
        <f t="shared" si="48"/>
        <v>0</v>
      </c>
      <c r="Z72" s="276">
        <f t="shared" si="48"/>
        <v>0</v>
      </c>
      <c r="AA72" s="276">
        <f t="shared" si="48"/>
        <v>0</v>
      </c>
      <c r="AB72" s="279">
        <f t="shared" si="48"/>
        <v>0</v>
      </c>
      <c r="AC72" s="275">
        <f t="shared" si="48"/>
        <v>0</v>
      </c>
      <c r="AD72" s="276">
        <f t="shared" si="48"/>
        <v>0</v>
      </c>
      <c r="AE72" s="276">
        <f t="shared" si="48"/>
        <v>0</v>
      </c>
      <c r="AF72" s="277">
        <f t="shared" si="48"/>
        <v>0</v>
      </c>
      <c r="AG72" s="275">
        <f t="shared" si="48"/>
        <v>0</v>
      </c>
      <c r="AH72" s="276">
        <f t="shared" si="48"/>
        <v>0</v>
      </c>
      <c r="AI72" s="276">
        <f t="shared" si="48"/>
        <v>0</v>
      </c>
      <c r="AJ72" s="277">
        <f t="shared" si="48"/>
        <v>0</v>
      </c>
      <c r="AK72" s="278">
        <f t="shared" si="48"/>
        <v>8</v>
      </c>
      <c r="AL72" s="276">
        <f t="shared" si="48"/>
        <v>16</v>
      </c>
      <c r="AM72" s="276">
        <f t="shared" si="48"/>
        <v>0</v>
      </c>
      <c r="AN72" s="279">
        <f t="shared" si="48"/>
        <v>101</v>
      </c>
      <c r="AO72" s="275">
        <f t="shared" si="48"/>
        <v>8</v>
      </c>
      <c r="AP72" s="276">
        <f t="shared" si="48"/>
        <v>16</v>
      </c>
      <c r="AQ72" s="276">
        <f t="shared" si="48"/>
        <v>10</v>
      </c>
      <c r="AR72" s="279">
        <f t="shared" si="48"/>
        <v>116</v>
      </c>
      <c r="AS72" s="275">
        <f t="shared" si="48"/>
        <v>16</v>
      </c>
      <c r="AT72" s="276">
        <f t="shared" si="48"/>
        <v>40</v>
      </c>
      <c r="AU72" s="276">
        <f t="shared" si="48"/>
        <v>25</v>
      </c>
      <c r="AV72" s="277">
        <f t="shared" si="48"/>
        <v>294</v>
      </c>
      <c r="AW72" s="275">
        <f t="shared" si="48"/>
        <v>0</v>
      </c>
      <c r="AX72" s="276">
        <f t="shared" si="48"/>
        <v>0</v>
      </c>
      <c r="AY72" s="276">
        <f t="shared" si="48"/>
        <v>0</v>
      </c>
      <c r="AZ72" s="276">
        <f t="shared" si="48"/>
        <v>0</v>
      </c>
      <c r="BA72" s="276">
        <f t="shared" si="48"/>
        <v>0</v>
      </c>
      <c r="BB72" s="276">
        <f t="shared" si="48"/>
        <v>5</v>
      </c>
      <c r="BC72" s="276">
        <f t="shared" si="48"/>
        <v>6</v>
      </c>
      <c r="BD72" s="277">
        <f t="shared" si="48"/>
        <v>15</v>
      </c>
      <c r="BE72" s="278">
        <f>SUM(BE73:BE79)</f>
        <v>6.28</v>
      </c>
      <c r="BF72" s="276">
        <f>SUM(BF73:BF79)</f>
        <v>26</v>
      </c>
      <c r="BG72" s="276">
        <f>SUM(BG73:BG79)</f>
        <v>0</v>
      </c>
      <c r="BH72" s="267">
        <f>SUM(BH73:BH79)</f>
        <v>26</v>
      </c>
    </row>
    <row r="73" spans="1:60" s="115" customFormat="1" ht="35.200000000000003" customHeight="1" x14ac:dyDescent="0.4">
      <c r="A73" s="471" t="s">
        <v>10</v>
      </c>
      <c r="B73" s="434" t="s">
        <v>235</v>
      </c>
      <c r="C73" s="363" t="s">
        <v>260</v>
      </c>
      <c r="D73" s="207">
        <f t="shared" ref="D73:D79" si="49">SUM(AW73:BD73)</f>
        <v>2</v>
      </c>
      <c r="E73" s="209">
        <f t="shared" ref="E73:E79" si="50">SUM(F73,P73)</f>
        <v>50</v>
      </c>
      <c r="F73" s="210">
        <f>SUM(G73:H73,O73)</f>
        <v>16</v>
      </c>
      <c r="G73" s="211">
        <f>SUM(Q73,U73,Y73,AC73,AG73,AK73,AO73,AS73)</f>
        <v>8</v>
      </c>
      <c r="H73" s="211">
        <f>SUM(R73,V73,Z73,AD73,AH73,AL73,AP73,AT73)</f>
        <v>8</v>
      </c>
      <c r="I73" s="213"/>
      <c r="J73" s="364"/>
      <c r="K73" s="364"/>
      <c r="L73" s="213">
        <v>8</v>
      </c>
      <c r="M73" s="213"/>
      <c r="N73" s="213"/>
      <c r="O73" s="211">
        <f>SUM(S73,W73,AA73,AE73,AI73,AM73,AQ73,AU73)</f>
        <v>0</v>
      </c>
      <c r="P73" s="214">
        <f>SUM(T73,X73,AB73,AF73,AJ73,AN73,AR73,AV73)</f>
        <v>34</v>
      </c>
      <c r="Q73" s="223"/>
      <c r="R73" s="217"/>
      <c r="S73" s="217"/>
      <c r="T73" s="218"/>
      <c r="U73" s="228"/>
      <c r="V73" s="217"/>
      <c r="W73" s="217"/>
      <c r="X73" s="229"/>
      <c r="Y73" s="223"/>
      <c r="Z73" s="217"/>
      <c r="AA73" s="217"/>
      <c r="AB73" s="218"/>
      <c r="AC73" s="228"/>
      <c r="AD73" s="217"/>
      <c r="AE73" s="217"/>
      <c r="AF73" s="229"/>
      <c r="AG73" s="228"/>
      <c r="AH73" s="217"/>
      <c r="AI73" s="217"/>
      <c r="AJ73" s="229"/>
      <c r="AK73" s="215">
        <v>8</v>
      </c>
      <c r="AL73" s="216">
        <v>8</v>
      </c>
      <c r="AM73" s="217">
        <v>0</v>
      </c>
      <c r="AN73" s="218">
        <v>34</v>
      </c>
      <c r="AO73" s="228"/>
      <c r="AP73" s="217"/>
      <c r="AQ73" s="217"/>
      <c r="AR73" s="218"/>
      <c r="AS73" s="365"/>
      <c r="AT73" s="216"/>
      <c r="AU73" s="217"/>
      <c r="AV73" s="229"/>
      <c r="AW73" s="228"/>
      <c r="AX73" s="217"/>
      <c r="AY73" s="217"/>
      <c r="AZ73" s="217"/>
      <c r="BA73" s="217"/>
      <c r="BB73" s="217">
        <v>2</v>
      </c>
      <c r="BC73" s="217"/>
      <c r="BD73" s="229"/>
      <c r="BE73" s="234">
        <f t="shared" ref="BE73:BE79" si="51">SUM(F73)/25</f>
        <v>0.64</v>
      </c>
      <c r="BF73" s="217">
        <f>SUM(AW73:BD73)</f>
        <v>2</v>
      </c>
      <c r="BG73" s="217"/>
      <c r="BH73" s="222">
        <v>2</v>
      </c>
    </row>
    <row r="74" spans="1:60" s="115" customFormat="1" ht="35.200000000000003" customHeight="1" x14ac:dyDescent="0.4">
      <c r="A74" s="464" t="s">
        <v>9</v>
      </c>
      <c r="B74" s="130" t="s">
        <v>236</v>
      </c>
      <c r="C74" s="366" t="s">
        <v>260</v>
      </c>
      <c r="D74" s="207">
        <f t="shared" si="49"/>
        <v>3</v>
      </c>
      <c r="E74" s="325">
        <f t="shared" si="50"/>
        <v>75</v>
      </c>
      <c r="F74" s="326">
        <f t="shared" ref="F74:F79" si="52">SUM(G74:H74,O74)</f>
        <v>8</v>
      </c>
      <c r="G74" s="327">
        <f t="shared" ref="G74:G79" si="53">SUM(Q74,U74,Y74,AC74,AG74,AK74,AO74,AS74)</f>
        <v>0</v>
      </c>
      <c r="H74" s="327">
        <f t="shared" ref="H74:H79" si="54">SUM(R74,V74,Z74,AD74,AH74,AL74,AP74,AT74)</f>
        <v>8</v>
      </c>
      <c r="I74" s="328"/>
      <c r="J74" s="328"/>
      <c r="K74" s="328"/>
      <c r="L74" s="328">
        <v>8</v>
      </c>
      <c r="M74" s="328"/>
      <c r="N74" s="328"/>
      <c r="O74" s="327">
        <f t="shared" ref="O74:O79" si="55">SUM(S74,W74,AA74,AE74,AI74,AM74,AQ74,AU74)</f>
        <v>0</v>
      </c>
      <c r="P74" s="329">
        <v>67</v>
      </c>
      <c r="Q74" s="237"/>
      <c r="R74" s="235"/>
      <c r="S74" s="235"/>
      <c r="T74" s="238"/>
      <c r="U74" s="234"/>
      <c r="V74" s="235"/>
      <c r="W74" s="235"/>
      <c r="X74" s="236"/>
      <c r="Y74" s="237"/>
      <c r="Z74" s="235"/>
      <c r="AA74" s="235"/>
      <c r="AB74" s="238"/>
      <c r="AC74" s="234"/>
      <c r="AD74" s="235"/>
      <c r="AE74" s="235"/>
      <c r="AF74" s="236"/>
      <c r="AG74" s="343"/>
      <c r="AH74" s="330"/>
      <c r="AI74" s="235"/>
      <c r="AJ74" s="236"/>
      <c r="AK74" s="342"/>
      <c r="AL74" s="330">
        <v>8</v>
      </c>
      <c r="AM74" s="235"/>
      <c r="AN74" s="238">
        <v>67</v>
      </c>
      <c r="AO74" s="343"/>
      <c r="AP74" s="330"/>
      <c r="AQ74" s="235"/>
      <c r="AR74" s="238"/>
      <c r="AS74" s="234"/>
      <c r="AT74" s="235"/>
      <c r="AU74" s="235"/>
      <c r="AV74" s="236"/>
      <c r="AW74" s="234"/>
      <c r="AX74" s="235"/>
      <c r="AY74" s="235"/>
      <c r="AZ74" s="235"/>
      <c r="BA74" s="235"/>
      <c r="BB74" s="235">
        <v>3</v>
      </c>
      <c r="BC74" s="235"/>
      <c r="BD74" s="236"/>
      <c r="BE74" s="234">
        <v>1</v>
      </c>
      <c r="BF74" s="235">
        <v>3</v>
      </c>
      <c r="BG74" s="235"/>
      <c r="BH74" s="236">
        <v>3</v>
      </c>
    </row>
    <row r="75" spans="1:60" s="115" customFormat="1" ht="35.200000000000003" customHeight="1" x14ac:dyDescent="0.4">
      <c r="A75" s="464" t="s">
        <v>8</v>
      </c>
      <c r="B75" s="130" t="s">
        <v>237</v>
      </c>
      <c r="C75" s="366" t="s">
        <v>249</v>
      </c>
      <c r="D75" s="207">
        <f t="shared" si="49"/>
        <v>2</v>
      </c>
      <c r="E75" s="325">
        <f t="shared" si="50"/>
        <v>50</v>
      </c>
      <c r="F75" s="326">
        <f t="shared" si="52"/>
        <v>13</v>
      </c>
      <c r="G75" s="327">
        <f t="shared" si="53"/>
        <v>0</v>
      </c>
      <c r="H75" s="327">
        <f t="shared" si="54"/>
        <v>8</v>
      </c>
      <c r="I75" s="328"/>
      <c r="J75" s="328"/>
      <c r="K75" s="328"/>
      <c r="L75" s="367">
        <v>8</v>
      </c>
      <c r="M75" s="367"/>
      <c r="N75" s="328"/>
      <c r="O75" s="327">
        <f t="shared" si="55"/>
        <v>5</v>
      </c>
      <c r="P75" s="329">
        <f>SUM(T75,X75,AB75,AF75,AJ75,AN75,AR75,AV75)</f>
        <v>37</v>
      </c>
      <c r="Q75" s="237"/>
      <c r="R75" s="235"/>
      <c r="S75" s="235"/>
      <c r="T75" s="238"/>
      <c r="U75" s="234"/>
      <c r="V75" s="235"/>
      <c r="W75" s="235"/>
      <c r="X75" s="236"/>
      <c r="Y75" s="237"/>
      <c r="Z75" s="235"/>
      <c r="AA75" s="235"/>
      <c r="AB75" s="238"/>
      <c r="AC75" s="234"/>
      <c r="AD75" s="235"/>
      <c r="AE75" s="235"/>
      <c r="AF75" s="236"/>
      <c r="AG75" s="234"/>
      <c r="AH75" s="235"/>
      <c r="AI75" s="235"/>
      <c r="AJ75" s="236"/>
      <c r="AK75" s="342"/>
      <c r="AL75" s="330"/>
      <c r="AM75" s="235"/>
      <c r="AN75" s="238"/>
      <c r="AO75" s="343"/>
      <c r="AP75" s="330">
        <v>8</v>
      </c>
      <c r="AQ75" s="235">
        <v>5</v>
      </c>
      <c r="AR75" s="238">
        <v>37</v>
      </c>
      <c r="AS75" s="343"/>
      <c r="AT75" s="330"/>
      <c r="AU75" s="235"/>
      <c r="AV75" s="236"/>
      <c r="AW75" s="234"/>
      <c r="AX75" s="235"/>
      <c r="AY75" s="235"/>
      <c r="AZ75" s="235"/>
      <c r="BA75" s="235"/>
      <c r="BB75" s="235"/>
      <c r="BC75" s="235">
        <v>2</v>
      </c>
      <c r="BD75" s="236"/>
      <c r="BE75" s="234">
        <f t="shared" si="51"/>
        <v>0.52</v>
      </c>
      <c r="BF75" s="235">
        <v>2</v>
      </c>
      <c r="BG75" s="235"/>
      <c r="BH75" s="236">
        <v>2</v>
      </c>
    </row>
    <row r="76" spans="1:60" s="115" customFormat="1" ht="35.200000000000003" customHeight="1" x14ac:dyDescent="0.4">
      <c r="A76" s="464" t="s">
        <v>7</v>
      </c>
      <c r="B76" s="130" t="s">
        <v>238</v>
      </c>
      <c r="C76" s="366" t="s">
        <v>96</v>
      </c>
      <c r="D76" s="207">
        <f t="shared" si="49"/>
        <v>7</v>
      </c>
      <c r="E76" s="325">
        <f t="shared" si="50"/>
        <v>175</v>
      </c>
      <c r="F76" s="326">
        <f t="shared" si="52"/>
        <v>39</v>
      </c>
      <c r="G76" s="327">
        <f t="shared" si="53"/>
        <v>8</v>
      </c>
      <c r="H76" s="327">
        <f t="shared" si="54"/>
        <v>16</v>
      </c>
      <c r="I76" s="328"/>
      <c r="J76" s="328"/>
      <c r="K76" s="328"/>
      <c r="L76" s="367">
        <v>16</v>
      </c>
      <c r="M76" s="367"/>
      <c r="N76" s="328"/>
      <c r="O76" s="327">
        <f t="shared" si="55"/>
        <v>15</v>
      </c>
      <c r="P76" s="329">
        <f>SUM(T76,X76,AB76,AF76,AJ76,AN76,AR76,AV76)</f>
        <v>136</v>
      </c>
      <c r="Q76" s="237"/>
      <c r="R76" s="235"/>
      <c r="S76" s="235"/>
      <c r="T76" s="238"/>
      <c r="U76" s="234"/>
      <c r="V76" s="235"/>
      <c r="W76" s="235"/>
      <c r="X76" s="236"/>
      <c r="Y76" s="237"/>
      <c r="Z76" s="235"/>
      <c r="AA76" s="235"/>
      <c r="AB76" s="238"/>
      <c r="AC76" s="234"/>
      <c r="AD76" s="235"/>
      <c r="AE76" s="235"/>
      <c r="AF76" s="236"/>
      <c r="AG76" s="234"/>
      <c r="AH76" s="235"/>
      <c r="AI76" s="235"/>
      <c r="AJ76" s="430"/>
      <c r="AK76" s="342"/>
      <c r="AL76" s="330"/>
      <c r="AM76" s="235"/>
      <c r="AN76" s="238"/>
      <c r="AO76" s="343"/>
      <c r="AP76" s="330"/>
      <c r="AQ76" s="235"/>
      <c r="AR76" s="238"/>
      <c r="AS76" s="343">
        <v>8</v>
      </c>
      <c r="AT76" s="330">
        <v>16</v>
      </c>
      <c r="AU76" s="235">
        <v>15</v>
      </c>
      <c r="AV76" s="236">
        <v>136</v>
      </c>
      <c r="AW76" s="234"/>
      <c r="AX76" s="235"/>
      <c r="AY76" s="235"/>
      <c r="AZ76" s="235"/>
      <c r="BA76" s="235"/>
      <c r="BB76" s="235"/>
      <c r="BC76" s="235"/>
      <c r="BD76" s="236">
        <v>7</v>
      </c>
      <c r="BE76" s="234">
        <f t="shared" si="51"/>
        <v>1.56</v>
      </c>
      <c r="BF76" s="235">
        <f>SUM(AW76:BD76)</f>
        <v>7</v>
      </c>
      <c r="BG76" s="235"/>
      <c r="BH76" s="236">
        <v>7</v>
      </c>
    </row>
    <row r="77" spans="1:60" s="115" customFormat="1" ht="35.200000000000003" customHeight="1" x14ac:dyDescent="0.4">
      <c r="A77" s="464" t="s">
        <v>6</v>
      </c>
      <c r="B77" s="130" t="s">
        <v>239</v>
      </c>
      <c r="C77" s="366" t="s">
        <v>249</v>
      </c>
      <c r="D77" s="207">
        <f t="shared" si="49"/>
        <v>4</v>
      </c>
      <c r="E77" s="325">
        <f t="shared" si="50"/>
        <v>100</v>
      </c>
      <c r="F77" s="326">
        <f t="shared" si="52"/>
        <v>21</v>
      </c>
      <c r="G77" s="327">
        <f t="shared" si="53"/>
        <v>8</v>
      </c>
      <c r="H77" s="327">
        <f t="shared" si="54"/>
        <v>8</v>
      </c>
      <c r="I77" s="328"/>
      <c r="J77" s="328">
        <v>8</v>
      </c>
      <c r="K77" s="328"/>
      <c r="L77" s="328"/>
      <c r="M77" s="328"/>
      <c r="N77" s="328"/>
      <c r="O77" s="327">
        <f t="shared" si="55"/>
        <v>5</v>
      </c>
      <c r="P77" s="329">
        <f>SUM(T77,X77,AB77,AF77,AJ77,AN77,AR77,AV77)</f>
        <v>79</v>
      </c>
      <c r="Q77" s="237"/>
      <c r="R77" s="235"/>
      <c r="S77" s="235"/>
      <c r="T77" s="238"/>
      <c r="U77" s="234"/>
      <c r="V77" s="235"/>
      <c r="W77" s="235"/>
      <c r="X77" s="236"/>
      <c r="Y77" s="237"/>
      <c r="Z77" s="235"/>
      <c r="AA77" s="235"/>
      <c r="AB77" s="238"/>
      <c r="AC77" s="234"/>
      <c r="AD77" s="235"/>
      <c r="AE77" s="235"/>
      <c r="AF77" s="236"/>
      <c r="AG77" s="234"/>
      <c r="AH77" s="235"/>
      <c r="AI77" s="235"/>
      <c r="AJ77" s="236"/>
      <c r="AK77" s="342"/>
      <c r="AL77" s="330"/>
      <c r="AM77" s="235"/>
      <c r="AN77" s="238"/>
      <c r="AO77" s="343">
        <v>8</v>
      </c>
      <c r="AP77" s="330">
        <v>8</v>
      </c>
      <c r="AQ77" s="235">
        <v>5</v>
      </c>
      <c r="AR77" s="238">
        <v>79</v>
      </c>
      <c r="AS77" s="343"/>
      <c r="AT77" s="330"/>
      <c r="AU77" s="235"/>
      <c r="AV77" s="236"/>
      <c r="AW77" s="234"/>
      <c r="AX77" s="235"/>
      <c r="AY77" s="235"/>
      <c r="AZ77" s="235"/>
      <c r="BA77" s="235"/>
      <c r="BB77" s="235"/>
      <c r="BC77" s="235">
        <v>4</v>
      </c>
      <c r="BD77" s="236"/>
      <c r="BE77" s="234">
        <f t="shared" si="51"/>
        <v>0.84</v>
      </c>
      <c r="BF77" s="235">
        <v>4</v>
      </c>
      <c r="BG77" s="235"/>
      <c r="BH77" s="236">
        <v>4</v>
      </c>
    </row>
    <row r="78" spans="1:60" ht="36.700000000000003" customHeight="1" x14ac:dyDescent="0.4">
      <c r="A78" s="464" t="s">
        <v>5</v>
      </c>
      <c r="B78" s="130" t="s">
        <v>240</v>
      </c>
      <c r="C78" s="420" t="s">
        <v>96</v>
      </c>
      <c r="D78" s="207">
        <f t="shared" si="49"/>
        <v>5</v>
      </c>
      <c r="E78" s="325">
        <f t="shared" si="50"/>
        <v>125</v>
      </c>
      <c r="F78" s="326">
        <f t="shared" si="52"/>
        <v>24</v>
      </c>
      <c r="G78" s="327">
        <f t="shared" si="53"/>
        <v>8</v>
      </c>
      <c r="H78" s="327">
        <f t="shared" si="54"/>
        <v>16</v>
      </c>
      <c r="I78" s="328"/>
      <c r="J78" s="367">
        <v>8</v>
      </c>
      <c r="K78" s="367"/>
      <c r="L78" s="328">
        <v>8</v>
      </c>
      <c r="M78" s="328"/>
      <c r="N78" s="328"/>
      <c r="O78" s="327">
        <f t="shared" si="55"/>
        <v>0</v>
      </c>
      <c r="P78" s="329">
        <f>SUM(T78,X78,AB78,AF78,AJ78,AN78,AR78,AV78)</f>
        <v>101</v>
      </c>
      <c r="Q78" s="237"/>
      <c r="R78" s="235"/>
      <c r="S78" s="235"/>
      <c r="T78" s="238"/>
      <c r="U78" s="234"/>
      <c r="V78" s="235"/>
      <c r="W78" s="235"/>
      <c r="X78" s="236"/>
      <c r="Y78" s="237"/>
      <c r="Z78" s="235"/>
      <c r="AA78" s="235"/>
      <c r="AB78" s="238"/>
      <c r="AC78" s="234"/>
      <c r="AD78" s="235"/>
      <c r="AE78" s="235"/>
      <c r="AF78" s="236"/>
      <c r="AG78" s="234"/>
      <c r="AH78" s="235"/>
      <c r="AI78" s="235"/>
      <c r="AJ78" s="236"/>
      <c r="AK78" s="342"/>
      <c r="AL78" s="330"/>
      <c r="AM78" s="235"/>
      <c r="AN78" s="238"/>
      <c r="AO78" s="343"/>
      <c r="AP78" s="330"/>
      <c r="AQ78" s="235"/>
      <c r="AR78" s="238"/>
      <c r="AS78" s="343">
        <v>8</v>
      </c>
      <c r="AT78" s="330">
        <v>16</v>
      </c>
      <c r="AU78" s="235"/>
      <c r="AV78" s="236">
        <v>101</v>
      </c>
      <c r="AW78" s="234"/>
      <c r="AX78" s="235"/>
      <c r="AY78" s="235"/>
      <c r="AZ78" s="235"/>
      <c r="BA78" s="235"/>
      <c r="BB78" s="235"/>
      <c r="BC78" s="235"/>
      <c r="BD78" s="236">
        <v>5</v>
      </c>
      <c r="BE78" s="234">
        <v>1</v>
      </c>
      <c r="BF78" s="235">
        <v>5</v>
      </c>
      <c r="BG78" s="235"/>
      <c r="BH78" s="236">
        <v>5</v>
      </c>
    </row>
    <row r="79" spans="1:60" ht="36.700000000000003" customHeight="1" thickBot="1" x14ac:dyDescent="0.45">
      <c r="A79" s="472" t="s">
        <v>20</v>
      </c>
      <c r="B79" s="435" t="s">
        <v>267</v>
      </c>
      <c r="C79" s="436" t="s">
        <v>261</v>
      </c>
      <c r="D79" s="437">
        <f t="shared" si="49"/>
        <v>3</v>
      </c>
      <c r="E79" s="391">
        <f t="shared" si="50"/>
        <v>75</v>
      </c>
      <c r="F79" s="392">
        <f t="shared" si="52"/>
        <v>18</v>
      </c>
      <c r="G79" s="393">
        <f t="shared" si="53"/>
        <v>0</v>
      </c>
      <c r="H79" s="393">
        <f t="shared" si="54"/>
        <v>8</v>
      </c>
      <c r="I79" s="394"/>
      <c r="J79" s="394"/>
      <c r="K79" s="394"/>
      <c r="L79" s="426">
        <v>8</v>
      </c>
      <c r="M79" s="426"/>
      <c r="N79" s="394"/>
      <c r="O79" s="393">
        <f t="shared" si="55"/>
        <v>10</v>
      </c>
      <c r="P79" s="395">
        <f>SUM(T79,X79,AB79,AF79,AJ79,AN79,AR79,AV79)</f>
        <v>57</v>
      </c>
      <c r="Q79" s="396"/>
      <c r="R79" s="371"/>
      <c r="S79" s="371"/>
      <c r="T79" s="397"/>
      <c r="U79" s="398"/>
      <c r="V79" s="371"/>
      <c r="W79" s="371"/>
      <c r="X79" s="372"/>
      <c r="Y79" s="396"/>
      <c r="Z79" s="371"/>
      <c r="AA79" s="371"/>
      <c r="AB79" s="397"/>
      <c r="AC79" s="398"/>
      <c r="AD79" s="371"/>
      <c r="AE79" s="371"/>
      <c r="AF79" s="372"/>
      <c r="AG79" s="398"/>
      <c r="AH79" s="371"/>
      <c r="AI79" s="371"/>
      <c r="AJ79" s="372"/>
      <c r="AK79" s="432"/>
      <c r="AL79" s="370"/>
      <c r="AM79" s="371"/>
      <c r="AN79" s="397"/>
      <c r="AO79" s="369"/>
      <c r="AP79" s="370"/>
      <c r="AQ79" s="371"/>
      <c r="AR79" s="397"/>
      <c r="AS79" s="369">
        <v>0</v>
      </c>
      <c r="AT79" s="370">
        <v>8</v>
      </c>
      <c r="AU79" s="371">
        <v>10</v>
      </c>
      <c r="AV79" s="372">
        <v>57</v>
      </c>
      <c r="AW79" s="398"/>
      <c r="AX79" s="371"/>
      <c r="AY79" s="371"/>
      <c r="AZ79" s="371"/>
      <c r="BA79" s="371"/>
      <c r="BB79" s="371"/>
      <c r="BC79" s="371"/>
      <c r="BD79" s="372">
        <v>3</v>
      </c>
      <c r="BE79" s="234">
        <f t="shared" si="51"/>
        <v>0.72</v>
      </c>
      <c r="BF79" s="371">
        <v>3</v>
      </c>
      <c r="BG79" s="371"/>
      <c r="BH79" s="372">
        <v>3</v>
      </c>
    </row>
    <row r="80" spans="1:60" ht="36.700000000000003" customHeight="1" thickBot="1" x14ac:dyDescent="0.45">
      <c r="A80" s="465" t="s">
        <v>227</v>
      </c>
      <c r="B80" s="438" t="s">
        <v>305</v>
      </c>
      <c r="C80" s="377"/>
      <c r="D80" s="428">
        <f>SUM(D81:D85)</f>
        <v>24</v>
      </c>
      <c r="E80" s="264">
        <f>SUM(E81:E85)</f>
        <v>720</v>
      </c>
      <c r="F80" s="265">
        <f t="shared" ref="F80:BH80" si="56">SUM(F81:F85)</f>
        <v>0</v>
      </c>
      <c r="G80" s="265">
        <f t="shared" si="56"/>
        <v>0</v>
      </c>
      <c r="H80" s="265">
        <f t="shared" si="56"/>
        <v>0</v>
      </c>
      <c r="I80" s="265">
        <f t="shared" si="56"/>
        <v>0</v>
      </c>
      <c r="J80" s="265">
        <f t="shared" si="56"/>
        <v>0</v>
      </c>
      <c r="K80" s="265">
        <f t="shared" si="56"/>
        <v>0</v>
      </c>
      <c r="L80" s="265">
        <f t="shared" si="56"/>
        <v>0</v>
      </c>
      <c r="M80" s="265">
        <f t="shared" si="56"/>
        <v>0</v>
      </c>
      <c r="N80" s="265">
        <f t="shared" si="56"/>
        <v>0</v>
      </c>
      <c r="O80" s="265">
        <f t="shared" si="56"/>
        <v>0</v>
      </c>
      <c r="P80" s="278">
        <f t="shared" si="56"/>
        <v>720</v>
      </c>
      <c r="Q80" s="264">
        <f t="shared" si="56"/>
        <v>0</v>
      </c>
      <c r="R80" s="265">
        <f t="shared" si="56"/>
        <v>0</v>
      </c>
      <c r="S80" s="265">
        <f t="shared" si="56"/>
        <v>0</v>
      </c>
      <c r="T80" s="278">
        <f t="shared" si="56"/>
        <v>0</v>
      </c>
      <c r="U80" s="264">
        <f t="shared" si="56"/>
        <v>0</v>
      </c>
      <c r="V80" s="265">
        <f t="shared" si="56"/>
        <v>0</v>
      </c>
      <c r="W80" s="265">
        <f t="shared" si="56"/>
        <v>0</v>
      </c>
      <c r="X80" s="278">
        <f t="shared" si="56"/>
        <v>180</v>
      </c>
      <c r="Y80" s="264">
        <f t="shared" si="56"/>
        <v>0</v>
      </c>
      <c r="Z80" s="265">
        <f t="shared" si="56"/>
        <v>0</v>
      </c>
      <c r="AA80" s="265">
        <f t="shared" si="56"/>
        <v>0</v>
      </c>
      <c r="AB80" s="278">
        <f t="shared" si="56"/>
        <v>120</v>
      </c>
      <c r="AC80" s="264">
        <f t="shared" si="56"/>
        <v>0</v>
      </c>
      <c r="AD80" s="265">
        <f t="shared" si="56"/>
        <v>0</v>
      </c>
      <c r="AE80" s="265">
        <f t="shared" si="56"/>
        <v>0</v>
      </c>
      <c r="AF80" s="278">
        <f t="shared" si="56"/>
        <v>180</v>
      </c>
      <c r="AG80" s="264">
        <f t="shared" si="56"/>
        <v>0</v>
      </c>
      <c r="AH80" s="265">
        <f t="shared" si="56"/>
        <v>0</v>
      </c>
      <c r="AI80" s="265">
        <f t="shared" si="56"/>
        <v>0</v>
      </c>
      <c r="AJ80" s="264">
        <f t="shared" si="56"/>
        <v>120</v>
      </c>
      <c r="AK80" s="265">
        <f t="shared" si="56"/>
        <v>0</v>
      </c>
      <c r="AL80" s="265">
        <f t="shared" si="56"/>
        <v>0</v>
      </c>
      <c r="AM80" s="265">
        <f t="shared" si="56"/>
        <v>0</v>
      </c>
      <c r="AN80" s="278">
        <f t="shared" si="56"/>
        <v>120</v>
      </c>
      <c r="AO80" s="264">
        <f t="shared" si="56"/>
        <v>0</v>
      </c>
      <c r="AP80" s="265">
        <f t="shared" si="56"/>
        <v>0</v>
      </c>
      <c r="AQ80" s="265">
        <f t="shared" si="56"/>
        <v>0</v>
      </c>
      <c r="AR80" s="278">
        <f t="shared" si="56"/>
        <v>0</v>
      </c>
      <c r="AS80" s="264">
        <f t="shared" si="56"/>
        <v>0</v>
      </c>
      <c r="AT80" s="384">
        <f t="shared" si="56"/>
        <v>0</v>
      </c>
      <c r="AU80" s="265">
        <f t="shared" si="56"/>
        <v>0</v>
      </c>
      <c r="AV80" s="278">
        <f t="shared" si="56"/>
        <v>0</v>
      </c>
      <c r="AW80" s="264">
        <f t="shared" si="56"/>
        <v>0</v>
      </c>
      <c r="AX80" s="265">
        <f t="shared" si="56"/>
        <v>6</v>
      </c>
      <c r="AY80" s="265">
        <f t="shared" ref="AY80:BD80" si="57">SUM(AY81:AY85)</f>
        <v>4</v>
      </c>
      <c r="AZ80" s="265">
        <f t="shared" si="57"/>
        <v>6</v>
      </c>
      <c r="BA80" s="265">
        <f t="shared" si="57"/>
        <v>4</v>
      </c>
      <c r="BB80" s="265">
        <f t="shared" si="57"/>
        <v>4</v>
      </c>
      <c r="BC80" s="265">
        <f t="shared" si="57"/>
        <v>0</v>
      </c>
      <c r="BD80" s="265">
        <f t="shared" si="57"/>
        <v>0</v>
      </c>
      <c r="BE80" s="264">
        <f t="shared" si="56"/>
        <v>0</v>
      </c>
      <c r="BF80" s="265">
        <f t="shared" si="56"/>
        <v>24</v>
      </c>
      <c r="BG80" s="265">
        <f t="shared" si="56"/>
        <v>0</v>
      </c>
      <c r="BH80" s="267">
        <f t="shared" si="56"/>
        <v>24</v>
      </c>
    </row>
    <row r="81" spans="1:60" ht="36.700000000000003" customHeight="1" x14ac:dyDescent="0.4">
      <c r="A81" s="468" t="s">
        <v>10</v>
      </c>
      <c r="B81" s="321" t="s">
        <v>84</v>
      </c>
      <c r="C81" s="366" t="s">
        <v>252</v>
      </c>
      <c r="D81" s="323">
        <f>SUM(AW81:BD81)</f>
        <v>6</v>
      </c>
      <c r="E81" s="325">
        <f>SUM(F81,P81)</f>
        <v>180</v>
      </c>
      <c r="F81" s="326">
        <f>SUM(G81:H81,O81)</f>
        <v>0</v>
      </c>
      <c r="G81" s="327">
        <f t="shared" ref="G81:H85" si="58">SUM(Q81,U81,Y81,AC81,AG81,AK81,AO81,AS81)</f>
        <v>0</v>
      </c>
      <c r="H81" s="327">
        <f t="shared" si="58"/>
        <v>0</v>
      </c>
      <c r="I81" s="328"/>
      <c r="J81" s="328"/>
      <c r="K81" s="328"/>
      <c r="L81" s="328"/>
      <c r="M81" s="328"/>
      <c r="N81" s="328"/>
      <c r="O81" s="327">
        <f t="shared" ref="O81:P85" si="59">SUM(S81,W81,AA81,AE81,AI81,AM81,AQ81,AU81)</f>
        <v>0</v>
      </c>
      <c r="P81" s="329">
        <f t="shared" si="59"/>
        <v>180</v>
      </c>
      <c r="Q81" s="237"/>
      <c r="R81" s="235"/>
      <c r="S81" s="235"/>
      <c r="T81" s="238"/>
      <c r="U81" s="234"/>
      <c r="V81" s="235"/>
      <c r="W81" s="235"/>
      <c r="X81" s="236">
        <v>180</v>
      </c>
      <c r="Y81" s="237"/>
      <c r="Z81" s="235"/>
      <c r="AA81" s="235"/>
      <c r="AB81" s="238"/>
      <c r="AC81" s="234"/>
      <c r="AD81" s="235"/>
      <c r="AE81" s="235"/>
      <c r="AF81" s="236"/>
      <c r="AG81" s="234"/>
      <c r="AH81" s="235"/>
      <c r="AI81" s="235"/>
      <c r="AJ81" s="236"/>
      <c r="AK81" s="237"/>
      <c r="AL81" s="235"/>
      <c r="AM81" s="235"/>
      <c r="AN81" s="238"/>
      <c r="AO81" s="234"/>
      <c r="AP81" s="235"/>
      <c r="AQ81" s="235"/>
      <c r="AR81" s="238"/>
      <c r="AS81" s="234"/>
      <c r="AT81" s="235"/>
      <c r="AU81" s="235"/>
      <c r="AV81" s="236"/>
      <c r="AW81" s="234"/>
      <c r="AX81" s="235">
        <v>6</v>
      </c>
      <c r="AY81" s="235"/>
      <c r="AZ81" s="235"/>
      <c r="BA81" s="235"/>
      <c r="BB81" s="235"/>
      <c r="BC81" s="235"/>
      <c r="BD81" s="236"/>
      <c r="BE81" s="237"/>
      <c r="BF81" s="235">
        <f>SUM(AW81:BD81)</f>
        <v>6</v>
      </c>
      <c r="BG81" s="235"/>
      <c r="BH81" s="222">
        <v>6</v>
      </c>
    </row>
    <row r="82" spans="1:60" ht="24.3" x14ac:dyDescent="0.4">
      <c r="A82" s="468" t="s">
        <v>9</v>
      </c>
      <c r="B82" s="322" t="s">
        <v>85</v>
      </c>
      <c r="C82" s="366" t="s">
        <v>251</v>
      </c>
      <c r="D82" s="323">
        <f>SUM(AW82:BD82)</f>
        <v>4</v>
      </c>
      <c r="E82" s="325">
        <f>SUM(F82,P82)</f>
        <v>120</v>
      </c>
      <c r="F82" s="326">
        <f>SUM(G82:H82,O82)</f>
        <v>0</v>
      </c>
      <c r="G82" s="327">
        <f t="shared" si="58"/>
        <v>0</v>
      </c>
      <c r="H82" s="327">
        <f t="shared" si="58"/>
        <v>0</v>
      </c>
      <c r="I82" s="328"/>
      <c r="J82" s="328"/>
      <c r="K82" s="328"/>
      <c r="L82" s="328"/>
      <c r="M82" s="328"/>
      <c r="N82" s="328"/>
      <c r="O82" s="327">
        <f t="shared" si="59"/>
        <v>0</v>
      </c>
      <c r="P82" s="329">
        <f t="shared" si="59"/>
        <v>120</v>
      </c>
      <c r="Q82" s="237"/>
      <c r="R82" s="235"/>
      <c r="S82" s="235"/>
      <c r="T82" s="238"/>
      <c r="U82" s="234"/>
      <c r="V82" s="235"/>
      <c r="W82" s="235"/>
      <c r="X82" s="236"/>
      <c r="Y82" s="237"/>
      <c r="Z82" s="235"/>
      <c r="AA82" s="235"/>
      <c r="AB82" s="238">
        <v>120</v>
      </c>
      <c r="AC82" s="234"/>
      <c r="AD82" s="235"/>
      <c r="AE82" s="235"/>
      <c r="AF82" s="236"/>
      <c r="AG82" s="234"/>
      <c r="AH82" s="235"/>
      <c r="AI82" s="235"/>
      <c r="AJ82" s="236"/>
      <c r="AK82" s="237"/>
      <c r="AL82" s="235"/>
      <c r="AM82" s="235"/>
      <c r="AN82" s="238"/>
      <c r="AO82" s="234"/>
      <c r="AP82" s="235"/>
      <c r="AQ82" s="235"/>
      <c r="AR82" s="238"/>
      <c r="AS82" s="234"/>
      <c r="AT82" s="235"/>
      <c r="AU82" s="235"/>
      <c r="AV82" s="236"/>
      <c r="AW82" s="234"/>
      <c r="AX82" s="235"/>
      <c r="AY82" s="235">
        <v>4</v>
      </c>
      <c r="AZ82" s="235"/>
      <c r="BA82" s="235"/>
      <c r="BB82" s="235"/>
      <c r="BC82" s="235"/>
      <c r="BD82" s="236"/>
      <c r="BE82" s="237"/>
      <c r="BF82" s="235">
        <f>SUM(AW82:BD82)</f>
        <v>4</v>
      </c>
      <c r="BG82" s="235"/>
      <c r="BH82" s="236">
        <v>4</v>
      </c>
    </row>
    <row r="83" spans="1:60" ht="24.3" x14ac:dyDescent="0.4">
      <c r="A83" s="468" t="s">
        <v>8</v>
      </c>
      <c r="B83" s="322" t="s">
        <v>300</v>
      </c>
      <c r="C83" s="366" t="s">
        <v>253</v>
      </c>
      <c r="D83" s="323">
        <f>SUM(AW83:BD83)</f>
        <v>6</v>
      </c>
      <c r="E83" s="325">
        <f>SUM(F83,P83)</f>
        <v>180</v>
      </c>
      <c r="F83" s="326">
        <f>SUM(G83:H83,O83)</f>
        <v>0</v>
      </c>
      <c r="G83" s="327">
        <f t="shared" si="58"/>
        <v>0</v>
      </c>
      <c r="H83" s="327">
        <f t="shared" si="58"/>
        <v>0</v>
      </c>
      <c r="I83" s="328"/>
      <c r="J83" s="328"/>
      <c r="K83" s="328"/>
      <c r="L83" s="328"/>
      <c r="M83" s="328"/>
      <c r="N83" s="328"/>
      <c r="O83" s="327">
        <f t="shared" si="59"/>
        <v>0</v>
      </c>
      <c r="P83" s="329">
        <f t="shared" si="59"/>
        <v>180</v>
      </c>
      <c r="Q83" s="237"/>
      <c r="R83" s="235"/>
      <c r="S83" s="235"/>
      <c r="T83" s="238"/>
      <c r="U83" s="234"/>
      <c r="V83" s="235"/>
      <c r="W83" s="235"/>
      <c r="X83" s="236"/>
      <c r="Y83" s="237"/>
      <c r="Z83" s="235"/>
      <c r="AA83" s="235"/>
      <c r="AB83" s="238"/>
      <c r="AC83" s="234"/>
      <c r="AD83" s="235"/>
      <c r="AE83" s="235"/>
      <c r="AF83" s="236">
        <v>180</v>
      </c>
      <c r="AG83" s="234"/>
      <c r="AH83" s="235"/>
      <c r="AI83" s="235"/>
      <c r="AJ83" s="236"/>
      <c r="AK83" s="237"/>
      <c r="AL83" s="235"/>
      <c r="AM83" s="235"/>
      <c r="AN83" s="238"/>
      <c r="AO83" s="234"/>
      <c r="AP83" s="235"/>
      <c r="AQ83" s="235"/>
      <c r="AR83" s="238"/>
      <c r="AS83" s="234"/>
      <c r="AT83" s="235"/>
      <c r="AU83" s="235"/>
      <c r="AV83" s="236"/>
      <c r="AW83" s="234"/>
      <c r="AX83" s="235"/>
      <c r="AY83" s="235"/>
      <c r="AZ83" s="235">
        <v>6</v>
      </c>
      <c r="BA83" s="235"/>
      <c r="BB83" s="235"/>
      <c r="BC83" s="235"/>
      <c r="BD83" s="236"/>
      <c r="BE83" s="237"/>
      <c r="BF83" s="235">
        <f>SUM(AW83:BD83)</f>
        <v>6</v>
      </c>
      <c r="BG83" s="235"/>
      <c r="BH83" s="236">
        <v>6</v>
      </c>
    </row>
    <row r="84" spans="1:60" ht="48.6" x14ac:dyDescent="0.4">
      <c r="A84" s="474" t="s">
        <v>7</v>
      </c>
      <c r="B84" s="387" t="s">
        <v>301</v>
      </c>
      <c r="C84" s="366" t="s">
        <v>254</v>
      </c>
      <c r="D84" s="323">
        <f>SUM(AW84:BD84)</f>
        <v>4</v>
      </c>
      <c r="E84" s="325">
        <f>SUM(F84,P84)</f>
        <v>120</v>
      </c>
      <c r="F84" s="326">
        <f>SUM(G84:H84,O84)</f>
        <v>0</v>
      </c>
      <c r="G84" s="327">
        <f t="shared" si="58"/>
        <v>0</v>
      </c>
      <c r="H84" s="327">
        <f t="shared" si="58"/>
        <v>0</v>
      </c>
      <c r="I84" s="328"/>
      <c r="J84" s="328"/>
      <c r="K84" s="328"/>
      <c r="L84" s="328"/>
      <c r="M84" s="328"/>
      <c r="N84" s="328"/>
      <c r="O84" s="327">
        <f t="shared" si="59"/>
        <v>0</v>
      </c>
      <c r="P84" s="329">
        <f t="shared" si="59"/>
        <v>120</v>
      </c>
      <c r="Q84" s="237"/>
      <c r="R84" s="235"/>
      <c r="S84" s="235"/>
      <c r="T84" s="238"/>
      <c r="U84" s="234"/>
      <c r="V84" s="235"/>
      <c r="W84" s="235"/>
      <c r="X84" s="236"/>
      <c r="Y84" s="237"/>
      <c r="Z84" s="235"/>
      <c r="AA84" s="235"/>
      <c r="AB84" s="238"/>
      <c r="AC84" s="234"/>
      <c r="AD84" s="235"/>
      <c r="AE84" s="235"/>
      <c r="AF84" s="236"/>
      <c r="AG84" s="234"/>
      <c r="AH84" s="235"/>
      <c r="AI84" s="235"/>
      <c r="AJ84" s="236">
        <v>120</v>
      </c>
      <c r="AK84" s="237"/>
      <c r="AL84" s="235"/>
      <c r="AM84" s="235"/>
      <c r="AN84" s="238"/>
      <c r="AO84" s="234"/>
      <c r="AP84" s="235"/>
      <c r="AQ84" s="235"/>
      <c r="AR84" s="238"/>
      <c r="AS84" s="234"/>
      <c r="AT84" s="235"/>
      <c r="AU84" s="235"/>
      <c r="AV84" s="236"/>
      <c r="AW84" s="234"/>
      <c r="AX84" s="235"/>
      <c r="AY84" s="235"/>
      <c r="AZ84" s="235"/>
      <c r="BA84" s="235">
        <v>4</v>
      </c>
      <c r="BB84" s="235"/>
      <c r="BC84" s="235"/>
      <c r="BD84" s="236"/>
      <c r="BE84" s="237"/>
      <c r="BF84" s="235">
        <f>SUM(AW84:BD84)</f>
        <v>4</v>
      </c>
      <c r="BG84" s="235"/>
      <c r="BH84" s="236">
        <v>4</v>
      </c>
    </row>
    <row r="85" spans="1:60" ht="48.9" thickBot="1" x14ac:dyDescent="0.45">
      <c r="A85" s="475" t="s">
        <v>6</v>
      </c>
      <c r="B85" s="344" t="s">
        <v>302</v>
      </c>
      <c r="C85" s="389" t="s">
        <v>260</v>
      </c>
      <c r="D85" s="390">
        <f>SUM(AW85:BD85)</f>
        <v>4</v>
      </c>
      <c r="E85" s="347">
        <f>SUM(F85,P85)</f>
        <v>120</v>
      </c>
      <c r="F85" s="348">
        <f>SUM(G85:H85,O85)</f>
        <v>0</v>
      </c>
      <c r="G85" s="349">
        <f t="shared" si="58"/>
        <v>0</v>
      </c>
      <c r="H85" s="349">
        <f t="shared" si="58"/>
        <v>0</v>
      </c>
      <c r="I85" s="350"/>
      <c r="J85" s="350"/>
      <c r="K85" s="350"/>
      <c r="L85" s="350"/>
      <c r="M85" s="350"/>
      <c r="N85" s="350"/>
      <c r="O85" s="349">
        <f t="shared" si="59"/>
        <v>0</v>
      </c>
      <c r="P85" s="353">
        <f t="shared" si="59"/>
        <v>120</v>
      </c>
      <c r="Q85" s="357"/>
      <c r="R85" s="250"/>
      <c r="S85" s="250"/>
      <c r="T85" s="355"/>
      <c r="U85" s="398"/>
      <c r="V85" s="371"/>
      <c r="W85" s="371"/>
      <c r="X85" s="372"/>
      <c r="Y85" s="396"/>
      <c r="Z85" s="371"/>
      <c r="AA85" s="371"/>
      <c r="AB85" s="397"/>
      <c r="AC85" s="398"/>
      <c r="AD85" s="371"/>
      <c r="AE85" s="371"/>
      <c r="AF85" s="372"/>
      <c r="AG85" s="398"/>
      <c r="AH85" s="371"/>
      <c r="AI85" s="371"/>
      <c r="AJ85" s="372"/>
      <c r="AK85" s="396"/>
      <c r="AL85" s="371"/>
      <c r="AM85" s="371"/>
      <c r="AN85" s="397">
        <v>120</v>
      </c>
      <c r="AO85" s="398"/>
      <c r="AP85" s="371"/>
      <c r="AQ85" s="371"/>
      <c r="AR85" s="397"/>
      <c r="AS85" s="398"/>
      <c r="AT85" s="371"/>
      <c r="AU85" s="371"/>
      <c r="AV85" s="372"/>
      <c r="AW85" s="398"/>
      <c r="AX85" s="371"/>
      <c r="AY85" s="371"/>
      <c r="AZ85" s="371"/>
      <c r="BA85" s="371"/>
      <c r="BB85" s="371">
        <v>4</v>
      </c>
      <c r="BC85" s="371"/>
      <c r="BD85" s="372"/>
      <c r="BE85" s="396"/>
      <c r="BF85" s="371">
        <f>SUM(AW85:BD85)</f>
        <v>4</v>
      </c>
      <c r="BG85" s="371"/>
      <c r="BH85" s="372">
        <v>4</v>
      </c>
    </row>
    <row r="86" spans="1:60" ht="24.3" x14ac:dyDescent="0.4">
      <c r="A86" s="634" t="s">
        <v>297</v>
      </c>
      <c r="B86" s="635"/>
      <c r="C86" s="636"/>
      <c r="D86" s="623">
        <f>SUM(D7,D17,D27,D56,D80)</f>
        <v>210</v>
      </c>
      <c r="E86" s="640">
        <f t="shared" ref="E86:AJ86" si="60">SUM(E7,E17,E28,E41,E56,E80)</f>
        <v>5450</v>
      </c>
      <c r="F86" s="629">
        <f t="shared" si="60"/>
        <v>1814</v>
      </c>
      <c r="G86" s="629">
        <f t="shared" si="60"/>
        <v>359</v>
      </c>
      <c r="H86" s="629">
        <f t="shared" si="60"/>
        <v>833</v>
      </c>
      <c r="I86" s="629">
        <f t="shared" si="60"/>
        <v>197</v>
      </c>
      <c r="J86" s="629">
        <f t="shared" si="60"/>
        <v>294</v>
      </c>
      <c r="K86" s="629">
        <f t="shared" si="60"/>
        <v>215</v>
      </c>
      <c r="L86" s="629">
        <f t="shared" si="60"/>
        <v>87</v>
      </c>
      <c r="M86" s="629">
        <f t="shared" si="60"/>
        <v>40</v>
      </c>
      <c r="N86" s="629">
        <f t="shared" si="60"/>
        <v>0</v>
      </c>
      <c r="O86" s="629">
        <f t="shared" si="60"/>
        <v>622</v>
      </c>
      <c r="P86" s="629">
        <f t="shared" si="60"/>
        <v>3636</v>
      </c>
      <c r="Q86" s="476">
        <f t="shared" si="60"/>
        <v>66</v>
      </c>
      <c r="R86" s="476">
        <f t="shared" si="60"/>
        <v>134</v>
      </c>
      <c r="S86" s="476">
        <f t="shared" si="60"/>
        <v>115</v>
      </c>
      <c r="T86" s="477">
        <f t="shared" si="60"/>
        <v>370</v>
      </c>
      <c r="U86" s="478">
        <f t="shared" si="60"/>
        <v>39</v>
      </c>
      <c r="V86" s="478">
        <f t="shared" si="60"/>
        <v>121</v>
      </c>
      <c r="W86" s="478">
        <f t="shared" si="60"/>
        <v>110</v>
      </c>
      <c r="X86" s="478">
        <f t="shared" si="60"/>
        <v>451</v>
      </c>
      <c r="Y86" s="478">
        <f t="shared" si="60"/>
        <v>56</v>
      </c>
      <c r="Z86" s="478">
        <f t="shared" si="60"/>
        <v>118</v>
      </c>
      <c r="AA86" s="478">
        <f t="shared" si="60"/>
        <v>80</v>
      </c>
      <c r="AB86" s="478">
        <f t="shared" si="60"/>
        <v>488</v>
      </c>
      <c r="AC86" s="478">
        <f t="shared" si="60"/>
        <v>38</v>
      </c>
      <c r="AD86" s="478">
        <f t="shared" si="60"/>
        <v>106</v>
      </c>
      <c r="AE86" s="478">
        <f t="shared" si="60"/>
        <v>35</v>
      </c>
      <c r="AF86" s="478">
        <f t="shared" si="60"/>
        <v>508</v>
      </c>
      <c r="AG86" s="478">
        <f t="shared" si="60"/>
        <v>48</v>
      </c>
      <c r="AH86" s="478">
        <f t="shared" si="60"/>
        <v>116</v>
      </c>
      <c r="AI86" s="478">
        <f t="shared" si="60"/>
        <v>102</v>
      </c>
      <c r="AJ86" s="478">
        <f t="shared" si="60"/>
        <v>448</v>
      </c>
      <c r="AK86" s="478">
        <f t="shared" ref="AK86:BH86" si="61">SUM(AK7,AK17,AK28,AK41,AK56,AK80)</f>
        <v>32</v>
      </c>
      <c r="AL86" s="478">
        <f t="shared" si="61"/>
        <v>72</v>
      </c>
      <c r="AM86" s="478">
        <f t="shared" si="61"/>
        <v>65</v>
      </c>
      <c r="AN86" s="478">
        <f t="shared" si="61"/>
        <v>482</v>
      </c>
      <c r="AO86" s="478">
        <f t="shared" si="61"/>
        <v>64</v>
      </c>
      <c r="AP86" s="478">
        <f t="shared" si="61"/>
        <v>94</v>
      </c>
      <c r="AQ86" s="478">
        <f t="shared" si="61"/>
        <v>65</v>
      </c>
      <c r="AR86" s="478">
        <f t="shared" si="61"/>
        <v>443</v>
      </c>
      <c r="AS86" s="478">
        <f t="shared" si="61"/>
        <v>16</v>
      </c>
      <c r="AT86" s="478">
        <f t="shared" si="61"/>
        <v>72</v>
      </c>
      <c r="AU86" s="478">
        <f t="shared" si="61"/>
        <v>50</v>
      </c>
      <c r="AV86" s="478">
        <f t="shared" si="61"/>
        <v>446</v>
      </c>
      <c r="AW86" s="478">
        <f t="shared" si="61"/>
        <v>27</v>
      </c>
      <c r="AX86" s="478">
        <f t="shared" si="61"/>
        <v>26</v>
      </c>
      <c r="AY86" s="478">
        <f t="shared" si="61"/>
        <v>29</v>
      </c>
      <c r="AZ86" s="478">
        <f t="shared" si="61"/>
        <v>26</v>
      </c>
      <c r="BA86" s="478">
        <f t="shared" si="61"/>
        <v>27</v>
      </c>
      <c r="BB86" s="478">
        <f t="shared" si="61"/>
        <v>25</v>
      </c>
      <c r="BC86" s="478">
        <f t="shared" si="61"/>
        <v>27</v>
      </c>
      <c r="BD86" s="478">
        <f t="shared" si="61"/>
        <v>23</v>
      </c>
      <c r="BE86" s="642">
        <f t="shared" si="61"/>
        <v>73.84</v>
      </c>
      <c r="BF86" s="644">
        <f t="shared" si="61"/>
        <v>147</v>
      </c>
      <c r="BG86" s="627">
        <f t="shared" si="61"/>
        <v>5</v>
      </c>
      <c r="BH86" s="647">
        <f t="shared" si="61"/>
        <v>79</v>
      </c>
    </row>
    <row r="87" spans="1:60" ht="24.6" thickBot="1" x14ac:dyDescent="0.45">
      <c r="A87" s="637"/>
      <c r="B87" s="638"/>
      <c r="C87" s="639"/>
      <c r="D87" s="624"/>
      <c r="E87" s="641"/>
      <c r="F87" s="630"/>
      <c r="G87" s="630"/>
      <c r="H87" s="630"/>
      <c r="I87" s="630"/>
      <c r="J87" s="630"/>
      <c r="K87" s="630"/>
      <c r="L87" s="630"/>
      <c r="M87" s="630"/>
      <c r="N87" s="630"/>
      <c r="O87" s="630"/>
      <c r="P87" s="630"/>
      <c r="Q87" s="630">
        <f>SUM(Q86:T86)</f>
        <v>685</v>
      </c>
      <c r="R87" s="630"/>
      <c r="S87" s="630"/>
      <c r="T87" s="649"/>
      <c r="U87" s="658">
        <f>SUM(U86:X86)</f>
        <v>721</v>
      </c>
      <c r="V87" s="659"/>
      <c r="W87" s="659"/>
      <c r="X87" s="660"/>
      <c r="Y87" s="658">
        <f>SUM(Y86:AB86)</f>
        <v>742</v>
      </c>
      <c r="Z87" s="659"/>
      <c r="AA87" s="659"/>
      <c r="AB87" s="661"/>
      <c r="AC87" s="662">
        <f>SUM(AC86:AF86)</f>
        <v>687</v>
      </c>
      <c r="AD87" s="659"/>
      <c r="AE87" s="659"/>
      <c r="AF87" s="660"/>
      <c r="AG87" s="662">
        <f>SUM(AG86:AJ86)</f>
        <v>714</v>
      </c>
      <c r="AH87" s="659"/>
      <c r="AI87" s="659"/>
      <c r="AJ87" s="660"/>
      <c r="AK87" s="658">
        <f>SUM(AK86:AN86)</f>
        <v>651</v>
      </c>
      <c r="AL87" s="659"/>
      <c r="AM87" s="659"/>
      <c r="AN87" s="661"/>
      <c r="AO87" s="662">
        <f>SUM(AO86:AR86)</f>
        <v>666</v>
      </c>
      <c r="AP87" s="659"/>
      <c r="AQ87" s="659"/>
      <c r="AR87" s="661"/>
      <c r="AS87" s="662">
        <f>SUM(AS86:AV86)</f>
        <v>584</v>
      </c>
      <c r="AT87" s="659"/>
      <c r="AU87" s="659"/>
      <c r="AV87" s="660"/>
      <c r="AW87" s="662">
        <f>SUM(AW86:BD86)</f>
        <v>210</v>
      </c>
      <c r="AX87" s="659"/>
      <c r="AY87" s="659"/>
      <c r="AZ87" s="659"/>
      <c r="BA87" s="659"/>
      <c r="BB87" s="659"/>
      <c r="BC87" s="659"/>
      <c r="BD87" s="660"/>
      <c r="BE87" s="643"/>
      <c r="BF87" s="645"/>
      <c r="BG87" s="646"/>
      <c r="BH87" s="648"/>
    </row>
    <row r="88" spans="1:60" ht="24.3" x14ac:dyDescent="0.4">
      <c r="A88" s="650" t="s">
        <v>298</v>
      </c>
      <c r="B88" s="651"/>
      <c r="C88" s="652"/>
      <c r="D88" s="625">
        <f>SUM(D7,D17,D27,D64,D80)</f>
        <v>210</v>
      </c>
      <c r="E88" s="640">
        <f t="shared" ref="E88:AJ88" si="62">SUM(E7,E17,E28,E41,E64,E80)</f>
        <v>5450</v>
      </c>
      <c r="F88" s="629">
        <f t="shared" si="62"/>
        <v>1809</v>
      </c>
      <c r="G88" s="629">
        <f t="shared" si="62"/>
        <v>359</v>
      </c>
      <c r="H88" s="629">
        <f t="shared" si="62"/>
        <v>833</v>
      </c>
      <c r="I88" s="629">
        <f t="shared" si="62"/>
        <v>197</v>
      </c>
      <c r="J88" s="629">
        <f t="shared" si="62"/>
        <v>278</v>
      </c>
      <c r="K88" s="629">
        <f t="shared" si="62"/>
        <v>215</v>
      </c>
      <c r="L88" s="629">
        <f t="shared" si="62"/>
        <v>103</v>
      </c>
      <c r="M88" s="629">
        <f t="shared" si="62"/>
        <v>40</v>
      </c>
      <c r="N88" s="629">
        <f t="shared" si="62"/>
        <v>0</v>
      </c>
      <c r="O88" s="629">
        <f t="shared" si="62"/>
        <v>617</v>
      </c>
      <c r="P88" s="629">
        <f t="shared" si="62"/>
        <v>3641</v>
      </c>
      <c r="Q88" s="476">
        <f t="shared" si="62"/>
        <v>66</v>
      </c>
      <c r="R88" s="476">
        <f t="shared" si="62"/>
        <v>134</v>
      </c>
      <c r="S88" s="476">
        <f t="shared" si="62"/>
        <v>115</v>
      </c>
      <c r="T88" s="477">
        <f t="shared" si="62"/>
        <v>370</v>
      </c>
      <c r="U88" s="478">
        <f t="shared" si="62"/>
        <v>39</v>
      </c>
      <c r="V88" s="478">
        <f t="shared" si="62"/>
        <v>121</v>
      </c>
      <c r="W88" s="478">
        <f t="shared" si="62"/>
        <v>110</v>
      </c>
      <c r="X88" s="478">
        <f t="shared" si="62"/>
        <v>451</v>
      </c>
      <c r="Y88" s="478">
        <f t="shared" si="62"/>
        <v>56</v>
      </c>
      <c r="Z88" s="478">
        <f t="shared" si="62"/>
        <v>118</v>
      </c>
      <c r="AA88" s="478">
        <f t="shared" si="62"/>
        <v>80</v>
      </c>
      <c r="AB88" s="478">
        <f t="shared" si="62"/>
        <v>488</v>
      </c>
      <c r="AC88" s="478">
        <f t="shared" si="62"/>
        <v>38</v>
      </c>
      <c r="AD88" s="478">
        <f t="shared" si="62"/>
        <v>106</v>
      </c>
      <c r="AE88" s="478">
        <f t="shared" si="62"/>
        <v>35</v>
      </c>
      <c r="AF88" s="478">
        <f t="shared" si="62"/>
        <v>508</v>
      </c>
      <c r="AG88" s="478">
        <f t="shared" si="62"/>
        <v>48</v>
      </c>
      <c r="AH88" s="478">
        <f t="shared" si="62"/>
        <v>116</v>
      </c>
      <c r="AI88" s="478">
        <f t="shared" si="62"/>
        <v>102</v>
      </c>
      <c r="AJ88" s="478">
        <f t="shared" si="62"/>
        <v>448</v>
      </c>
      <c r="AK88" s="478">
        <f t="shared" ref="AK88:BD88" si="63">SUM(AK7,AK17,AK28,AK41,AK64,AK80)</f>
        <v>32</v>
      </c>
      <c r="AL88" s="478">
        <f t="shared" si="63"/>
        <v>80</v>
      </c>
      <c r="AM88" s="478">
        <f t="shared" si="63"/>
        <v>60</v>
      </c>
      <c r="AN88" s="478">
        <f t="shared" si="63"/>
        <v>479</v>
      </c>
      <c r="AO88" s="478">
        <f t="shared" si="63"/>
        <v>56</v>
      </c>
      <c r="AP88" s="478">
        <f t="shared" si="63"/>
        <v>94</v>
      </c>
      <c r="AQ88" s="478">
        <f t="shared" si="63"/>
        <v>65</v>
      </c>
      <c r="AR88" s="478">
        <f t="shared" si="63"/>
        <v>426</v>
      </c>
      <c r="AS88" s="478">
        <f t="shared" si="63"/>
        <v>24</v>
      </c>
      <c r="AT88" s="478">
        <f t="shared" si="63"/>
        <v>64</v>
      </c>
      <c r="AU88" s="478">
        <f t="shared" si="63"/>
        <v>50</v>
      </c>
      <c r="AV88" s="478">
        <f t="shared" si="63"/>
        <v>471</v>
      </c>
      <c r="AW88" s="478">
        <f t="shared" si="63"/>
        <v>27</v>
      </c>
      <c r="AX88" s="478">
        <f t="shared" si="63"/>
        <v>26</v>
      </c>
      <c r="AY88" s="478">
        <f t="shared" si="63"/>
        <v>29</v>
      </c>
      <c r="AZ88" s="478">
        <f t="shared" si="63"/>
        <v>26</v>
      </c>
      <c r="BA88" s="478">
        <f t="shared" si="63"/>
        <v>27</v>
      </c>
      <c r="BB88" s="478">
        <f t="shared" si="63"/>
        <v>25</v>
      </c>
      <c r="BC88" s="478">
        <f t="shared" si="63"/>
        <v>26</v>
      </c>
      <c r="BD88" s="478">
        <f t="shared" si="63"/>
        <v>24</v>
      </c>
      <c r="BE88" s="663">
        <f>SUM(BE7,BE17,BE28,BE41,BE80,BE64)</f>
        <v>73.92</v>
      </c>
      <c r="BF88" s="627">
        <f>SUM(BF7,BF17,BF28,BF41,BF80,BF64)</f>
        <v>147</v>
      </c>
      <c r="BG88" s="627">
        <f>SUM(BG7,BG17,BG28,BG41,BG80,BG64)</f>
        <v>5</v>
      </c>
      <c r="BH88" s="656">
        <f>SUM(BH7,BH17,BH28,BH41,BH80,BH64)</f>
        <v>79</v>
      </c>
    </row>
    <row r="89" spans="1:60" ht="24.6" thickBot="1" x14ac:dyDescent="0.45">
      <c r="A89" s="653"/>
      <c r="B89" s="654"/>
      <c r="C89" s="655"/>
      <c r="D89" s="626"/>
      <c r="E89" s="641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>
        <f>SUM(Q88:T88)</f>
        <v>685</v>
      </c>
      <c r="R89" s="630"/>
      <c r="S89" s="630"/>
      <c r="T89" s="649"/>
      <c r="U89" s="658">
        <f>SUM(U88:X88)</f>
        <v>721</v>
      </c>
      <c r="V89" s="659"/>
      <c r="W89" s="659"/>
      <c r="X89" s="660"/>
      <c r="Y89" s="658">
        <f>SUM(Y88:AB88)</f>
        <v>742</v>
      </c>
      <c r="Z89" s="659"/>
      <c r="AA89" s="659"/>
      <c r="AB89" s="661"/>
      <c r="AC89" s="662">
        <f>SUM(AC88:AF88)</f>
        <v>687</v>
      </c>
      <c r="AD89" s="659"/>
      <c r="AE89" s="659"/>
      <c r="AF89" s="660"/>
      <c r="AG89" s="662">
        <f>SUM(AG88:AJ88)</f>
        <v>714</v>
      </c>
      <c r="AH89" s="659"/>
      <c r="AI89" s="659"/>
      <c r="AJ89" s="660"/>
      <c r="AK89" s="658">
        <f>SUM(AK88:AN88)</f>
        <v>651</v>
      </c>
      <c r="AL89" s="659"/>
      <c r="AM89" s="659"/>
      <c r="AN89" s="661"/>
      <c r="AO89" s="662">
        <f>SUM(AO88:AR88)</f>
        <v>641</v>
      </c>
      <c r="AP89" s="659"/>
      <c r="AQ89" s="659"/>
      <c r="AR89" s="661"/>
      <c r="AS89" s="662">
        <f>SUM(AS88:AV88)</f>
        <v>609</v>
      </c>
      <c r="AT89" s="659"/>
      <c r="AU89" s="659"/>
      <c r="AV89" s="660"/>
      <c r="AW89" s="662">
        <f>SUM(AW88:BD88)</f>
        <v>210</v>
      </c>
      <c r="AX89" s="659"/>
      <c r="AY89" s="659"/>
      <c r="AZ89" s="659"/>
      <c r="BA89" s="659"/>
      <c r="BB89" s="659"/>
      <c r="BC89" s="659"/>
      <c r="BD89" s="660"/>
      <c r="BE89" s="642"/>
      <c r="BF89" s="628"/>
      <c r="BG89" s="628"/>
      <c r="BH89" s="657"/>
    </row>
    <row r="90" spans="1:60" ht="24.3" x14ac:dyDescent="0.4">
      <c r="A90" s="664" t="s">
        <v>299</v>
      </c>
      <c r="B90" s="665"/>
      <c r="C90" s="666"/>
      <c r="D90" s="625">
        <f>SUM(D7,D17,D27,D72,D80)</f>
        <v>210</v>
      </c>
      <c r="E90" s="640">
        <f t="shared" ref="E90:AJ90" si="64">SUM(E7,E17,E28,E41,E72,E80)</f>
        <v>5450</v>
      </c>
      <c r="F90" s="629">
        <f t="shared" si="64"/>
        <v>1809</v>
      </c>
      <c r="G90" s="629">
        <f t="shared" si="64"/>
        <v>359</v>
      </c>
      <c r="H90" s="629">
        <f t="shared" si="64"/>
        <v>833</v>
      </c>
      <c r="I90" s="629">
        <f t="shared" si="64"/>
        <v>197</v>
      </c>
      <c r="J90" s="629">
        <f t="shared" si="64"/>
        <v>246</v>
      </c>
      <c r="K90" s="629">
        <f t="shared" si="64"/>
        <v>215</v>
      </c>
      <c r="L90" s="629">
        <f t="shared" si="64"/>
        <v>135</v>
      </c>
      <c r="M90" s="629">
        <f t="shared" si="64"/>
        <v>40</v>
      </c>
      <c r="N90" s="629">
        <f t="shared" si="64"/>
        <v>0</v>
      </c>
      <c r="O90" s="629">
        <f t="shared" si="64"/>
        <v>617</v>
      </c>
      <c r="P90" s="629">
        <f t="shared" si="64"/>
        <v>3641</v>
      </c>
      <c r="Q90" s="476">
        <f t="shared" si="64"/>
        <v>66</v>
      </c>
      <c r="R90" s="476">
        <f t="shared" si="64"/>
        <v>134</v>
      </c>
      <c r="S90" s="476">
        <f t="shared" si="64"/>
        <v>115</v>
      </c>
      <c r="T90" s="477">
        <f t="shared" si="64"/>
        <v>370</v>
      </c>
      <c r="U90" s="478">
        <f t="shared" si="64"/>
        <v>39</v>
      </c>
      <c r="V90" s="478">
        <f t="shared" si="64"/>
        <v>121</v>
      </c>
      <c r="W90" s="478">
        <f t="shared" si="64"/>
        <v>110</v>
      </c>
      <c r="X90" s="478">
        <f t="shared" si="64"/>
        <v>451</v>
      </c>
      <c r="Y90" s="478">
        <f t="shared" si="64"/>
        <v>56</v>
      </c>
      <c r="Z90" s="478">
        <f t="shared" si="64"/>
        <v>118</v>
      </c>
      <c r="AA90" s="478">
        <f t="shared" si="64"/>
        <v>80</v>
      </c>
      <c r="AB90" s="478">
        <f t="shared" si="64"/>
        <v>488</v>
      </c>
      <c r="AC90" s="478">
        <f t="shared" si="64"/>
        <v>38</v>
      </c>
      <c r="AD90" s="478">
        <f t="shared" si="64"/>
        <v>106</v>
      </c>
      <c r="AE90" s="478">
        <f t="shared" si="64"/>
        <v>35</v>
      </c>
      <c r="AF90" s="478">
        <f t="shared" si="64"/>
        <v>508</v>
      </c>
      <c r="AG90" s="478">
        <f t="shared" si="64"/>
        <v>48</v>
      </c>
      <c r="AH90" s="478">
        <f t="shared" si="64"/>
        <v>116</v>
      </c>
      <c r="AI90" s="478">
        <f t="shared" si="64"/>
        <v>102</v>
      </c>
      <c r="AJ90" s="478">
        <f t="shared" si="64"/>
        <v>448</v>
      </c>
      <c r="AK90" s="478">
        <f t="shared" ref="AK90:BD90" si="65">SUM(AK7,AK17,AK28,AK41,AK72,AK80)</f>
        <v>32</v>
      </c>
      <c r="AL90" s="478">
        <f t="shared" si="65"/>
        <v>80</v>
      </c>
      <c r="AM90" s="478">
        <f t="shared" si="65"/>
        <v>60</v>
      </c>
      <c r="AN90" s="478">
        <f t="shared" si="65"/>
        <v>479</v>
      </c>
      <c r="AO90" s="478">
        <f t="shared" si="65"/>
        <v>56</v>
      </c>
      <c r="AP90" s="478">
        <f t="shared" si="65"/>
        <v>94</v>
      </c>
      <c r="AQ90" s="478">
        <f t="shared" si="65"/>
        <v>65</v>
      </c>
      <c r="AR90" s="478">
        <f t="shared" si="65"/>
        <v>426</v>
      </c>
      <c r="AS90" s="478">
        <f t="shared" si="65"/>
        <v>24</v>
      </c>
      <c r="AT90" s="478">
        <f t="shared" si="65"/>
        <v>64</v>
      </c>
      <c r="AU90" s="478">
        <f t="shared" si="65"/>
        <v>50</v>
      </c>
      <c r="AV90" s="478">
        <f t="shared" si="65"/>
        <v>471</v>
      </c>
      <c r="AW90" s="478">
        <f t="shared" si="65"/>
        <v>27</v>
      </c>
      <c r="AX90" s="478">
        <f t="shared" si="65"/>
        <v>26</v>
      </c>
      <c r="AY90" s="478">
        <f t="shared" si="65"/>
        <v>29</v>
      </c>
      <c r="AZ90" s="478">
        <f t="shared" si="65"/>
        <v>26</v>
      </c>
      <c r="BA90" s="478">
        <f t="shared" si="65"/>
        <v>27</v>
      </c>
      <c r="BB90" s="478">
        <f t="shared" si="65"/>
        <v>25</v>
      </c>
      <c r="BC90" s="478">
        <f t="shared" si="65"/>
        <v>26</v>
      </c>
      <c r="BD90" s="478">
        <f t="shared" si="65"/>
        <v>24</v>
      </c>
      <c r="BE90" s="640">
        <f>SUM(BE7,BE17,BE28,BE41,BE80,BE72)</f>
        <v>73.28</v>
      </c>
      <c r="BF90" s="640">
        <f>SUM(BF7,BF17,BF28,BF41,BF80,BF72)</f>
        <v>147</v>
      </c>
      <c r="BG90" s="640">
        <f>SUM(BG7,BG17,BG28,BG41,BG80,BG72)</f>
        <v>5</v>
      </c>
      <c r="BH90" s="640">
        <f>SUM(BH7,BH17,BH28,BH41,BH80,BH72)</f>
        <v>79</v>
      </c>
    </row>
    <row r="91" spans="1:60" ht="24.6" thickBot="1" x14ac:dyDescent="0.45">
      <c r="A91" s="667"/>
      <c r="B91" s="668"/>
      <c r="C91" s="669"/>
      <c r="D91" s="626"/>
      <c r="E91" s="670"/>
      <c r="F91" s="671"/>
      <c r="G91" s="671"/>
      <c r="H91" s="671"/>
      <c r="I91" s="671"/>
      <c r="J91" s="671"/>
      <c r="K91" s="671"/>
      <c r="L91" s="671"/>
      <c r="M91" s="671"/>
      <c r="N91" s="671"/>
      <c r="O91" s="671"/>
      <c r="P91" s="671"/>
      <c r="Q91" s="659">
        <f>SUM(Q90:T90)</f>
        <v>685</v>
      </c>
      <c r="R91" s="659"/>
      <c r="S91" s="659"/>
      <c r="T91" s="660"/>
      <c r="U91" s="658">
        <f>SUM(U90:X90)</f>
        <v>721</v>
      </c>
      <c r="V91" s="659"/>
      <c r="W91" s="659"/>
      <c r="X91" s="660"/>
      <c r="Y91" s="658">
        <f>SUM(Y90:AB90)</f>
        <v>742</v>
      </c>
      <c r="Z91" s="659"/>
      <c r="AA91" s="659"/>
      <c r="AB91" s="661"/>
      <c r="AC91" s="662">
        <f>SUM(AC90:AF90)</f>
        <v>687</v>
      </c>
      <c r="AD91" s="659"/>
      <c r="AE91" s="659"/>
      <c r="AF91" s="660"/>
      <c r="AG91" s="658">
        <f>SUM(AG90:AJ90)</f>
        <v>714</v>
      </c>
      <c r="AH91" s="659"/>
      <c r="AI91" s="659"/>
      <c r="AJ91" s="661"/>
      <c r="AK91" s="662">
        <f>SUM(AK90:AN90)</f>
        <v>651</v>
      </c>
      <c r="AL91" s="659"/>
      <c r="AM91" s="659"/>
      <c r="AN91" s="660"/>
      <c r="AO91" s="658">
        <f>SUM(AO90:AR90)</f>
        <v>641</v>
      </c>
      <c r="AP91" s="659"/>
      <c r="AQ91" s="659"/>
      <c r="AR91" s="661"/>
      <c r="AS91" s="662">
        <f>SUM(AS90:AV90)</f>
        <v>609</v>
      </c>
      <c r="AT91" s="659"/>
      <c r="AU91" s="659"/>
      <c r="AV91" s="660"/>
      <c r="AW91" s="658">
        <f>SUM(AW90:BD90)</f>
        <v>210</v>
      </c>
      <c r="AX91" s="659"/>
      <c r="AY91" s="659"/>
      <c r="AZ91" s="659"/>
      <c r="BA91" s="659"/>
      <c r="BB91" s="659"/>
      <c r="BC91" s="659"/>
      <c r="BD91" s="661"/>
      <c r="BE91" s="662"/>
      <c r="BF91" s="662"/>
      <c r="BG91" s="662"/>
      <c r="BH91" s="662"/>
    </row>
    <row r="94" spans="1:60" ht="27.6" x14ac:dyDescent="0.7">
      <c r="B94" s="672" t="s">
        <v>304</v>
      </c>
    </row>
  </sheetData>
  <mergeCells count="127">
    <mergeCell ref="K86:K87"/>
    <mergeCell ref="K88:K89"/>
    <mergeCell ref="K90:K91"/>
    <mergeCell ref="M86:M87"/>
    <mergeCell ref="M88:M89"/>
    <mergeCell ref="M90:M91"/>
    <mergeCell ref="BE90:BE91"/>
    <mergeCell ref="BF90:BF91"/>
    <mergeCell ref="BG90:BG91"/>
    <mergeCell ref="AS87:AV87"/>
    <mergeCell ref="AW87:BD87"/>
    <mergeCell ref="U87:X87"/>
    <mergeCell ref="Y87:AB87"/>
    <mergeCell ref="AC87:AF87"/>
    <mergeCell ref="AG87:AJ87"/>
    <mergeCell ref="AK87:AN87"/>
    <mergeCell ref="AO87:AR87"/>
    <mergeCell ref="BH90:BH91"/>
    <mergeCell ref="Q91:T91"/>
    <mergeCell ref="U91:X91"/>
    <mergeCell ref="Y91:AB91"/>
    <mergeCell ref="AC91:AF91"/>
    <mergeCell ref="AG91:AJ91"/>
    <mergeCell ref="AK91:AN91"/>
    <mergeCell ref="N88:N89"/>
    <mergeCell ref="P88:P89"/>
    <mergeCell ref="AW89:BD89"/>
    <mergeCell ref="O88:O89"/>
    <mergeCell ref="A90:C91"/>
    <mergeCell ref="D90:D91"/>
    <mergeCell ref="E90:E91"/>
    <mergeCell ref="F90:F91"/>
    <mergeCell ref="G90:G91"/>
    <mergeCell ref="H90:H91"/>
    <mergeCell ref="AO91:AR91"/>
    <mergeCell ref="AS91:AV91"/>
    <mergeCell ref="AW91:BD91"/>
    <mergeCell ref="I90:I91"/>
    <mergeCell ref="J90:J91"/>
    <mergeCell ref="L90:L91"/>
    <mergeCell ref="N90:N91"/>
    <mergeCell ref="O90:O91"/>
    <mergeCell ref="P90:P91"/>
    <mergeCell ref="A88:C89"/>
    <mergeCell ref="E88:E89"/>
    <mergeCell ref="F88:F89"/>
    <mergeCell ref="G88:G89"/>
    <mergeCell ref="H88:H89"/>
    <mergeCell ref="I88:I89"/>
    <mergeCell ref="BH88:BH89"/>
    <mergeCell ref="Q89:T89"/>
    <mergeCell ref="U89:X89"/>
    <mergeCell ref="Y89:AB89"/>
    <mergeCell ref="AC89:AF89"/>
    <mergeCell ref="AG89:AJ89"/>
    <mergeCell ref="AO89:AR89"/>
    <mergeCell ref="AK89:AN89"/>
    <mergeCell ref="BE88:BE89"/>
    <mergeCell ref="AS89:AV89"/>
    <mergeCell ref="D86:D87"/>
    <mergeCell ref="D88:D89"/>
    <mergeCell ref="BF88:BF89"/>
    <mergeCell ref="BG88:BG89"/>
    <mergeCell ref="J88:J89"/>
    <mergeCell ref="L88:L89"/>
    <mergeCell ref="BG5:BG6"/>
    <mergeCell ref="BH5:BH6"/>
    <mergeCell ref="A86:C87"/>
    <mergeCell ref="E86:E87"/>
    <mergeCell ref="F86:F87"/>
    <mergeCell ref="G86:G87"/>
    <mergeCell ref="H86:H87"/>
    <mergeCell ref="I86:I87"/>
    <mergeCell ref="J86:J87"/>
    <mergeCell ref="L86:L87"/>
    <mergeCell ref="N86:N87"/>
    <mergeCell ref="O86:O87"/>
    <mergeCell ref="P86:P87"/>
    <mergeCell ref="BE86:BE87"/>
    <mergeCell ref="BF86:BF87"/>
    <mergeCell ref="BG86:BG87"/>
    <mergeCell ref="BH86:BH87"/>
    <mergeCell ref="Q87:T87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AW3:BH3"/>
    <mergeCell ref="E4:E6"/>
    <mergeCell ref="F4:F6"/>
    <mergeCell ref="G4:G6"/>
    <mergeCell ref="H4:H6"/>
    <mergeCell ref="I4:I6"/>
    <mergeCell ref="J4:J6"/>
    <mergeCell ref="L4:L6"/>
    <mergeCell ref="N4:N6"/>
    <mergeCell ref="Q4:X4"/>
    <mergeCell ref="Y4:AF4"/>
    <mergeCell ref="AG4:AN4"/>
    <mergeCell ref="AO4:AV4"/>
    <mergeCell ref="AW4:BD4"/>
    <mergeCell ref="BE4:BH4"/>
    <mergeCell ref="Q5:T5"/>
    <mergeCell ref="U5:X5"/>
    <mergeCell ref="Y5:AB5"/>
    <mergeCell ref="AC5:AF5"/>
    <mergeCell ref="AG5:AJ5"/>
    <mergeCell ref="AK5:AN5"/>
    <mergeCell ref="AO5:AR5"/>
    <mergeCell ref="AS5:AV5"/>
    <mergeCell ref="AW5:AW6"/>
    <mergeCell ref="A1:P1"/>
    <mergeCell ref="A3:A6"/>
    <mergeCell ref="B3:B6"/>
    <mergeCell ref="C3:C6"/>
    <mergeCell ref="D3:D6"/>
    <mergeCell ref="E3:P3"/>
    <mergeCell ref="O4:O6"/>
    <mergeCell ref="P4:P6"/>
    <mergeCell ref="Q3:AV3"/>
    <mergeCell ref="K4:K6"/>
    <mergeCell ref="M4:M6"/>
  </mergeCells>
  <phoneticPr fontId="28" type="noConversion"/>
  <pageMargins left="0.7" right="0.7" top="0.75" bottom="0.75" header="0.3" footer="0.3"/>
  <pageSetup paperSize="9" scale="10" orientation="portrait" r:id="rId1"/>
  <ignoredErrors>
    <ignoredError sqref="D40 D47 D33 BF32:BF35 BF68 BF57:BF63 BF42 BF44 BF24:BF25 BF30 BF37:BF38 BF50 BF65" formulaRange="1"/>
    <ignoredError sqref="F64:H64 F56:H56 O56:P56 O64:P64 BF64 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zalacznik_nr_1</vt:lpstr>
      <vt:lpstr>zalacznik_nr_2</vt:lpstr>
      <vt:lpstr>zalacznik_nr_3</vt:lpstr>
      <vt:lpstr>zalacznik_nr_2!Obszar_wydruku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Pająk</dc:creator>
  <cp:lastModifiedBy>Anna Kotfas</cp:lastModifiedBy>
  <cp:lastPrinted>2022-03-31T12:06:36Z</cp:lastPrinted>
  <dcterms:created xsi:type="dcterms:W3CDTF">2000-08-09T08:42:37Z</dcterms:created>
  <dcterms:modified xsi:type="dcterms:W3CDTF">2023-05-23T10:26:11Z</dcterms:modified>
</cp:coreProperties>
</file>