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wieslawa.wrzesinska\Documents\SENAT - VII kadencja\POSIEDZENIA SENATU 2022-2023\Senat 23.05.2023 r\2023 Kształcenie specjalistyczne\"/>
    </mc:Choice>
  </mc:AlternateContent>
  <xr:revisionPtr revIDLastSave="0" documentId="13_ncr:1_{33C120B3-631D-4F80-B829-EB44BC0DB75C}" xr6:coauthVersionLast="36" xr6:coauthVersionMax="36" xr10:uidLastSave="{00000000-0000-0000-0000-000000000000}"/>
  <bookViews>
    <workbookView xWindow="0" yWindow="0" windowWidth="16515" windowHeight="7905" xr2:uid="{00000000-000D-0000-FFFF-FFFF00000000}"/>
  </bookViews>
  <sheets>
    <sheet name="zalacznik_nr_1" sheetId="6" r:id="rId1"/>
    <sheet name="zalacznik_nr_2" sheetId="1" r:id="rId2"/>
  </sheets>
  <definedNames>
    <definedName name="_xlnm.Print_Area" localSheetId="1">zalacznik_nr_2!$A$1:$Z$27</definedName>
    <definedName name="OLE_LINK1" localSheetId="1">zalacznik_nr_2!#REF!</definedName>
  </definedName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0" i="1"/>
  <c r="E16" i="1" l="1"/>
  <c r="D16" i="1" s="1"/>
  <c r="G26" i="1"/>
  <c r="L26" i="1"/>
  <c r="I26" i="1"/>
  <c r="J26" i="1"/>
  <c r="K26" i="1"/>
  <c r="H26" i="1"/>
  <c r="F26" i="1"/>
  <c r="E10" i="1"/>
  <c r="D10" i="1" s="1"/>
  <c r="E15" i="1"/>
  <c r="D15" i="1" s="1"/>
  <c r="E21" i="1"/>
  <c r="D21" i="1" s="1"/>
  <c r="E22" i="1"/>
  <c r="D22" i="1" s="1"/>
  <c r="E23" i="1" l="1"/>
  <c r="D23" i="1" s="1"/>
  <c r="E17" i="1"/>
  <c r="D17" i="1" s="1"/>
  <c r="E25" i="1"/>
  <c r="D25" i="1" s="1"/>
  <c r="E24" i="1"/>
  <c r="D24" i="1" s="1"/>
  <c r="E20" i="1"/>
  <c r="D20" i="1" s="1"/>
  <c r="E14" i="1"/>
  <c r="D14" i="1" s="1"/>
  <c r="E19" i="1"/>
  <c r="D19" i="1" s="1"/>
  <c r="E13" i="1"/>
  <c r="D13" i="1" s="1"/>
  <c r="E18" i="1"/>
  <c r="D18" i="1" s="1"/>
  <c r="E12" i="1"/>
  <c r="D12" i="1" s="1"/>
  <c r="E11" i="1"/>
  <c r="D11" i="1" s="1"/>
  <c r="G8" i="1"/>
  <c r="G9" i="1"/>
  <c r="E7" i="1"/>
  <c r="F8" i="1"/>
  <c r="F9" i="1"/>
  <c r="F7" i="1"/>
  <c r="G7" i="1"/>
  <c r="W5" i="6" l="1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4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V4" i="6"/>
  <c r="U4" i="6"/>
  <c r="L24" i="1" l="1"/>
  <c r="L25" i="1"/>
  <c r="L21" i="1"/>
  <c r="L22" i="1"/>
  <c r="L20" i="1"/>
  <c r="L16" i="1"/>
  <c r="L17" i="1"/>
  <c r="L18" i="1"/>
  <c r="L19" i="1"/>
  <c r="L15" i="1"/>
  <c r="L8" i="1"/>
  <c r="L11" i="1"/>
  <c r="L13" i="1"/>
  <c r="L14" i="1"/>
  <c r="L7" i="1"/>
  <c r="O7" i="1"/>
  <c r="E9" i="1" l="1"/>
  <c r="D9" i="1" s="1"/>
  <c r="U23" i="1" l="1"/>
  <c r="R23" i="1"/>
  <c r="L23" i="1" s="1"/>
  <c r="U21" i="1"/>
  <c r="U22" i="1"/>
  <c r="U20" i="1"/>
  <c r="R16" i="1" l="1"/>
  <c r="R17" i="1"/>
  <c r="R18" i="1"/>
  <c r="R19" i="1"/>
  <c r="R15" i="1"/>
  <c r="O14" i="1"/>
  <c r="E8" i="1"/>
  <c r="D8" i="1" s="1"/>
  <c r="O8" i="1"/>
  <c r="O9" i="1"/>
  <c r="L9" i="1" s="1"/>
  <c r="O10" i="1"/>
  <c r="L10" i="1" s="1"/>
  <c r="O11" i="1"/>
  <c r="O12" i="1"/>
  <c r="L12" i="1" s="1"/>
  <c r="O13" i="1"/>
  <c r="U26" i="1" l="1"/>
  <c r="X19" i="6" l="1"/>
  <c r="X20" i="6"/>
  <c r="D7" i="1" l="1"/>
  <c r="X22" i="6"/>
  <c r="G23" i="6"/>
  <c r="M26" i="1"/>
  <c r="C23" i="6"/>
  <c r="D23" i="6"/>
  <c r="E23" i="6"/>
  <c r="F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Z26" i="1"/>
  <c r="Y26" i="1"/>
  <c r="V26" i="1"/>
  <c r="N26" i="1"/>
  <c r="O26" i="1"/>
  <c r="P26" i="1"/>
  <c r="Q26" i="1"/>
  <c r="R26" i="1"/>
  <c r="S26" i="1"/>
  <c r="T26" i="1"/>
  <c r="W26" i="1"/>
  <c r="X26" i="1"/>
  <c r="X5" i="6"/>
  <c r="X4" i="6"/>
  <c r="X8" i="6"/>
  <c r="X9" i="6"/>
  <c r="X10" i="6"/>
  <c r="X11" i="6"/>
  <c r="X12" i="6"/>
  <c r="X13" i="6"/>
  <c r="X14" i="6"/>
  <c r="X15" i="6"/>
  <c r="X16" i="6"/>
  <c r="X17" i="6"/>
  <c r="X18" i="6"/>
  <c r="X21" i="6"/>
  <c r="X6" i="6"/>
  <c r="X7" i="6"/>
  <c r="V27" i="1" l="1"/>
  <c r="V23" i="6"/>
  <c r="U23" i="6"/>
  <c r="M27" i="1"/>
  <c r="P27" i="1"/>
  <c r="S27" i="1"/>
  <c r="X23" i="6"/>
  <c r="W23" i="6"/>
  <c r="E26" i="1"/>
  <c r="D26" i="1" l="1"/>
</calcChain>
</file>

<file path=xl/sharedStrings.xml><?xml version="1.0" encoding="utf-8"?>
<sst xmlns="http://schemas.openxmlformats.org/spreadsheetml/2006/main" count="159" uniqueCount="95">
  <si>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</si>
  <si>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</si>
  <si>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</si>
  <si>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</si>
  <si>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</si>
  <si>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</si>
  <si>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</si>
  <si>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</si>
  <si>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</si>
  <si>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</si>
  <si>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</si>
  <si>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</si>
  <si>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</si>
  <si>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</si>
  <si>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</si>
  <si>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</si>
  <si>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</si>
  <si>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</si>
  <si>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</si>
  <si>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</si>
  <si>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</si>
  <si>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</si>
  <si>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</si>
  <si>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</si>
  <si>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</si>
  <si>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</si>
  <si>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</si>
  <si>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</si>
  <si>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</si>
  <si>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</si>
  <si>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</si>
  <si>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</si>
  <si>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</si>
  <si>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</si>
  <si>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</si>
  <si>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</si>
  <si>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</si>
  <si>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</si>
  <si>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</si>
  <si>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</si>
  <si>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</si>
  <si>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</si>
  <si>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</si>
  <si>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</si>
  <si>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</si>
  <si>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</si>
  <si>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</si>
  <si>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</si>
  <si>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</si>
  <si>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</si>
  <si>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</si>
  <si>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</si>
  <si>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</si>
  <si>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</si>
  <si>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</si>
  <si>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</si>
  <si>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</si>
  <si>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</si>
  <si>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</si>
  <si>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</si>
  <si>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</si>
  <si>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</si>
  <si>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</si>
  <si>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</si>
  <si>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</si>
  <si>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</si>
  <si>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</si>
  <si>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</si>
  <si>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</si>
  <si>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</si>
  <si>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Język obcy specjalistyczny</t>
  </si>
  <si>
    <t>Praktyka zawodowa</t>
  </si>
  <si>
    <t>W06</t>
  </si>
  <si>
    <t>E</t>
  </si>
  <si>
    <t>Zo</t>
  </si>
  <si>
    <t>Elementy prawa pracy</t>
  </si>
  <si>
    <t>Elementy prawa cywilnego</t>
  </si>
  <si>
    <t>Ochrona danych osobowych</t>
  </si>
  <si>
    <t>Organizacja i funkcjonowanie działu kadr</t>
  </si>
  <si>
    <t>Proces rekrutacji i przyjęcie pracownika do pracy</t>
  </si>
  <si>
    <t>Zakończenie stosunku pracy</t>
  </si>
  <si>
    <t>Dokumenty pracownicze</t>
  </si>
  <si>
    <t>Podnoszenie kwalifikacji i szkolenia</t>
  </si>
  <si>
    <t>Podatek dochodowy od osób fizycznych</t>
  </si>
  <si>
    <t>Wynagrodzenia pracowników</t>
  </si>
  <si>
    <t>System motywowania i ocena pracy pracownika</t>
  </si>
  <si>
    <t>Systemy informatyczne w kadrach i płacach</t>
  </si>
  <si>
    <t xml:space="preserve">Umowa o pracę </t>
  </si>
  <si>
    <t>Czas pracy</t>
  </si>
  <si>
    <t>Urlopy pracownicze</t>
  </si>
  <si>
    <t>Ubezpieczenia społeczne, zdrowotne, PPK</t>
  </si>
  <si>
    <t>Zasiłki</t>
  </si>
  <si>
    <t>19.</t>
  </si>
  <si>
    <r>
      <t xml:space="preserve">3. Plan kształcenia specjalistycznego KIP </t>
    </r>
    <r>
      <rPr>
        <sz val="28"/>
        <rFont val="Verdana"/>
        <family val="2"/>
        <charset val="238"/>
      </rPr>
      <t>(załącznik nr 2)</t>
    </r>
  </si>
  <si>
    <r>
      <t xml:space="preserve">2.3. Matryca efektów uczenia się KIP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</si>
</sst>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  <charset val="238"/>
    </font>
    <font>
      <sz val="6.5"/>
      <name val="Verdana"/>
      <family val="2"/>
      <charset val="238"/>
    </font>
    <font>
      <sz val="20"/>
      <color indexed="8"/>
      <name val="Verdana"/>
      <family val="2"/>
    </font>
    <font>
      <b/>
      <sz val="20"/>
      <name val="Verdana"/>
      <family val="2"/>
      <charset val="238"/>
    </font>
    <font>
      <sz val="28"/>
      <color theme="3" tint="0.39997558519241921"/>
      <name val="Arial Narrow"/>
      <family val="2"/>
      <charset val="238"/>
    </font>
    <font>
      <sz val="2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8" fillId="3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3" fontId="8" fillId="3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5" name="Line 6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6" name="Line 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7" name="Line 1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8" name="Line 6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799" name="Line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0" name="Line 6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1" name="Line 6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15802" name="Line 6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3" name="Line 6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4" name="Line 7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5" name="Line 6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6" name="Line 7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7" name="Line 1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8" name="Line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09" name="Line 7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0" name="Line 6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1" name="Line 7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2" name="Line 6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3" name="Line 7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4" name="Line 7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5" name="Line 6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6" name="Line 7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7" name="Line 7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8" name="Line 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19" name="Line 7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0" name="Line 7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1" name="Line 7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2" name="Line 7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5823" name="Line 7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zoomScale="90" zoomScaleNormal="90" zoomScaleSheetLayoutView="136" workbookViewId="0">
      <pane ySplit="2" topLeftCell="A3" activePane="bottomLeft" state="frozen"/>
      <selection pane="bottomLeft"/>
    </sheetView>
  </sheetViews>
  <sheetFormatPr defaultColWidth="9.140625" defaultRowHeight="9.75" x14ac:dyDescent="0.15"/>
  <cols>
    <col min="1" max="1" width="4.140625" style="26" customWidth="1"/>
    <col min="2" max="2" width="35.42578125" style="26" customWidth="1"/>
    <col min="3" max="20" width="5.85546875" style="26" customWidth="1"/>
    <col min="21" max="23" width="4.28515625" style="26" customWidth="1"/>
    <col min="24" max="24" width="6" style="26" customWidth="1"/>
    <col min="25" max="16384" width="9.140625" style="26"/>
  </cols>
  <sheetData>
    <row r="1" spans="1:24" ht="12.75" x14ac:dyDescent="0.15">
      <c r="A1" s="24" t="s">
        <v>94</v>
      </c>
      <c r="B1" s="25"/>
    </row>
    <row r="2" spans="1:24" ht="12" customHeight="1" thickBot="1" x14ac:dyDescent="0.2">
      <c r="A2" s="27"/>
      <c r="B2" s="28"/>
      <c r="C2" s="29"/>
      <c r="D2" s="30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</row>
    <row r="3" spans="1:24" ht="18.75" customHeight="1" thickBot="1" x14ac:dyDescent="0.2">
      <c r="A3" s="43" t="s">
        <v>11</v>
      </c>
      <c r="B3" s="44" t="s">
        <v>52</v>
      </c>
      <c r="C3" s="44" t="s">
        <v>53</v>
      </c>
      <c r="D3" s="44" t="s">
        <v>54</v>
      </c>
      <c r="E3" s="44" t="s">
        <v>55</v>
      </c>
      <c r="F3" s="44" t="s">
        <v>56</v>
      </c>
      <c r="G3" s="44" t="s">
        <v>57</v>
      </c>
      <c r="H3" s="44" t="s">
        <v>72</v>
      </c>
      <c r="I3" s="45" t="s">
        <v>58</v>
      </c>
      <c r="J3" s="45" t="s">
        <v>59</v>
      </c>
      <c r="K3" s="45" t="s">
        <v>60</v>
      </c>
      <c r="L3" s="45" t="s">
        <v>61</v>
      </c>
      <c r="M3" s="45" t="s">
        <v>62</v>
      </c>
      <c r="N3" s="45" t="s">
        <v>66</v>
      </c>
      <c r="O3" s="45" t="s">
        <v>67</v>
      </c>
      <c r="P3" s="45" t="s">
        <v>68</v>
      </c>
      <c r="Q3" s="45" t="s">
        <v>69</v>
      </c>
      <c r="R3" s="45" t="s">
        <v>63</v>
      </c>
      <c r="S3" s="45" t="s">
        <v>64</v>
      </c>
      <c r="T3" s="45" t="s">
        <v>65</v>
      </c>
      <c r="U3" s="45" t="s">
        <v>35</v>
      </c>
      <c r="V3" s="45" t="s">
        <v>36</v>
      </c>
      <c r="W3" s="45" t="s">
        <v>37</v>
      </c>
      <c r="X3" s="46" t="s">
        <v>38</v>
      </c>
    </row>
    <row r="4" spans="1:24" ht="10.5" x14ac:dyDescent="0.15">
      <c r="A4" s="39" t="s">
        <v>10</v>
      </c>
      <c r="B4" s="40" t="s">
        <v>75</v>
      </c>
      <c r="C4" s="41">
        <v>1</v>
      </c>
      <c r="D4" s="41"/>
      <c r="E4" s="41"/>
      <c r="F4" s="41"/>
      <c r="G4" s="41"/>
      <c r="H4" s="41"/>
      <c r="I4" s="41"/>
      <c r="J4" s="41"/>
      <c r="K4" s="41">
        <v>1</v>
      </c>
      <c r="L4" s="41"/>
      <c r="M4" s="41"/>
      <c r="N4" s="41"/>
      <c r="O4" s="41"/>
      <c r="P4" s="41"/>
      <c r="Q4" s="41"/>
      <c r="R4" s="41"/>
      <c r="S4" s="41"/>
      <c r="T4" s="41"/>
      <c r="U4" s="38">
        <f>SUM(C4:H4)</f>
        <v>1</v>
      </c>
      <c r="V4" s="38">
        <f>SUM(I4:Q4)</f>
        <v>1</v>
      </c>
      <c r="W4" s="38">
        <f>SUM(R4:T4)</f>
        <v>0</v>
      </c>
      <c r="X4" s="42">
        <f t="shared" ref="X4:X18" si="0">SUM(C4:T4)</f>
        <v>2</v>
      </c>
    </row>
    <row r="5" spans="1:24" ht="10.5" x14ac:dyDescent="0.15">
      <c r="A5" s="31" t="s">
        <v>9</v>
      </c>
      <c r="B5" s="32" t="s">
        <v>76</v>
      </c>
      <c r="C5" s="33">
        <v>1</v>
      </c>
      <c r="D5" s="33"/>
      <c r="E5" s="33"/>
      <c r="F5" s="33"/>
      <c r="G5" s="33"/>
      <c r="H5" s="33"/>
      <c r="I5" s="33"/>
      <c r="J5" s="33"/>
      <c r="K5" s="33">
        <v>1</v>
      </c>
      <c r="L5" s="33"/>
      <c r="M5" s="33"/>
      <c r="N5" s="33"/>
      <c r="O5" s="33"/>
      <c r="P5" s="33"/>
      <c r="Q5" s="33"/>
      <c r="R5" s="35"/>
      <c r="S5" s="33"/>
      <c r="T5" s="33"/>
      <c r="U5" s="38">
        <f t="shared" ref="U5:U22" si="1">SUM(C5:H5)</f>
        <v>1</v>
      </c>
      <c r="V5" s="38">
        <f t="shared" ref="V5:V22" si="2">SUM(I5:Q5)</f>
        <v>1</v>
      </c>
      <c r="W5" s="38">
        <f t="shared" ref="W5:W22" si="3">SUM(R5:T5)</f>
        <v>0</v>
      </c>
      <c r="X5" s="34">
        <f t="shared" si="0"/>
        <v>2</v>
      </c>
    </row>
    <row r="6" spans="1:24" ht="10.5" x14ac:dyDescent="0.15">
      <c r="A6" s="39" t="s">
        <v>8</v>
      </c>
      <c r="B6" s="32" t="s">
        <v>78</v>
      </c>
      <c r="C6" s="33"/>
      <c r="D6" s="33"/>
      <c r="E6" s="33"/>
      <c r="F6" s="33"/>
      <c r="G6" s="33"/>
      <c r="H6" s="33"/>
      <c r="I6" s="33">
        <v>1</v>
      </c>
      <c r="J6" s="33"/>
      <c r="K6" s="33"/>
      <c r="L6" s="33"/>
      <c r="M6" s="33"/>
      <c r="N6" s="33"/>
      <c r="O6" s="33"/>
      <c r="P6" s="33"/>
      <c r="Q6" s="33"/>
      <c r="R6" s="35"/>
      <c r="S6" s="33"/>
      <c r="T6" s="33">
        <v>1</v>
      </c>
      <c r="U6" s="38">
        <f t="shared" si="1"/>
        <v>0</v>
      </c>
      <c r="V6" s="38">
        <f t="shared" si="2"/>
        <v>1</v>
      </c>
      <c r="W6" s="38">
        <f t="shared" si="3"/>
        <v>1</v>
      </c>
      <c r="X6" s="34">
        <f t="shared" si="0"/>
        <v>2</v>
      </c>
    </row>
    <row r="7" spans="1:24" ht="21" x14ac:dyDescent="0.15">
      <c r="A7" s="31" t="s">
        <v>7</v>
      </c>
      <c r="B7" s="32" t="s">
        <v>79</v>
      </c>
      <c r="C7" s="33"/>
      <c r="D7" s="33"/>
      <c r="E7" s="33"/>
      <c r="F7" s="33"/>
      <c r="G7" s="33"/>
      <c r="H7" s="33"/>
      <c r="I7" s="33"/>
      <c r="J7" s="33">
        <v>1</v>
      </c>
      <c r="K7" s="33"/>
      <c r="L7" s="33"/>
      <c r="M7" s="33"/>
      <c r="N7" s="33"/>
      <c r="O7" s="33"/>
      <c r="P7" s="33"/>
      <c r="Q7" s="33"/>
      <c r="R7" s="35"/>
      <c r="S7" s="33"/>
      <c r="T7" s="33"/>
      <c r="U7" s="38">
        <f t="shared" si="1"/>
        <v>0</v>
      </c>
      <c r="V7" s="38">
        <f t="shared" si="2"/>
        <v>1</v>
      </c>
      <c r="W7" s="38">
        <f t="shared" si="3"/>
        <v>0</v>
      </c>
      <c r="X7" s="34">
        <f t="shared" si="0"/>
        <v>1</v>
      </c>
    </row>
    <row r="8" spans="1:24" ht="10.5" x14ac:dyDescent="0.15">
      <c r="A8" s="39" t="s">
        <v>6</v>
      </c>
      <c r="B8" s="51" t="s">
        <v>87</v>
      </c>
      <c r="C8" s="33"/>
      <c r="D8" s="33"/>
      <c r="E8" s="33"/>
      <c r="F8" s="33"/>
      <c r="G8" s="33"/>
      <c r="H8" s="33"/>
      <c r="I8" s="33"/>
      <c r="J8" s="33"/>
      <c r="K8" s="33">
        <v>1</v>
      </c>
      <c r="L8" s="33"/>
      <c r="M8" s="33"/>
      <c r="N8" s="33"/>
      <c r="O8" s="33"/>
      <c r="P8" s="33"/>
      <c r="Q8" s="33"/>
      <c r="R8" s="33"/>
      <c r="S8" s="33"/>
      <c r="T8" s="33"/>
      <c r="U8" s="38">
        <f t="shared" si="1"/>
        <v>0</v>
      </c>
      <c r="V8" s="38">
        <f t="shared" si="2"/>
        <v>1</v>
      </c>
      <c r="W8" s="38">
        <f t="shared" si="3"/>
        <v>0</v>
      </c>
      <c r="X8" s="34">
        <f t="shared" si="0"/>
        <v>1</v>
      </c>
    </row>
    <row r="9" spans="1:24" ht="10.5" x14ac:dyDescent="0.15">
      <c r="A9" s="31" t="s">
        <v>5</v>
      </c>
      <c r="B9" s="36" t="s">
        <v>81</v>
      </c>
      <c r="C9" s="33"/>
      <c r="D9" s="33">
        <v>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>
        <v>1</v>
      </c>
      <c r="Q9" s="33"/>
      <c r="R9" s="33"/>
      <c r="S9" s="33"/>
      <c r="T9" s="33"/>
      <c r="U9" s="38">
        <f t="shared" si="1"/>
        <v>1</v>
      </c>
      <c r="V9" s="38">
        <f t="shared" si="2"/>
        <v>1</v>
      </c>
      <c r="W9" s="38">
        <f t="shared" si="3"/>
        <v>0</v>
      </c>
      <c r="X9" s="34">
        <f t="shared" si="0"/>
        <v>2</v>
      </c>
    </row>
    <row r="10" spans="1:24" ht="10.5" x14ac:dyDescent="0.15">
      <c r="A10" s="39" t="s">
        <v>15</v>
      </c>
      <c r="B10" s="36" t="s">
        <v>80</v>
      </c>
      <c r="C10" s="33"/>
      <c r="D10" s="33"/>
      <c r="E10" s="33"/>
      <c r="F10" s="33"/>
      <c r="G10" s="33"/>
      <c r="H10" s="33"/>
      <c r="I10" s="33"/>
      <c r="J10" s="33">
        <v>1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8">
        <f t="shared" si="1"/>
        <v>0</v>
      </c>
      <c r="V10" s="38">
        <f t="shared" si="2"/>
        <v>1</v>
      </c>
      <c r="W10" s="38">
        <f t="shared" si="3"/>
        <v>0</v>
      </c>
      <c r="X10" s="34">
        <f t="shared" si="0"/>
        <v>1</v>
      </c>
    </row>
    <row r="11" spans="1:24" ht="10.5" x14ac:dyDescent="0.15">
      <c r="A11" s="31" t="s">
        <v>39</v>
      </c>
      <c r="B11" s="36" t="s">
        <v>77</v>
      </c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>
        <v>1</v>
      </c>
      <c r="T11" s="33"/>
      <c r="U11" s="38">
        <f t="shared" si="1"/>
        <v>1</v>
      </c>
      <c r="V11" s="38">
        <f t="shared" si="2"/>
        <v>0</v>
      </c>
      <c r="W11" s="38">
        <f t="shared" si="3"/>
        <v>1</v>
      </c>
      <c r="X11" s="34">
        <f t="shared" si="0"/>
        <v>2</v>
      </c>
    </row>
    <row r="12" spans="1:24" ht="10.5" x14ac:dyDescent="0.15">
      <c r="A12" s="39" t="s">
        <v>40</v>
      </c>
      <c r="B12" s="36" t="s">
        <v>88</v>
      </c>
      <c r="C12" s="33"/>
      <c r="D12" s="33"/>
      <c r="E12" s="33"/>
      <c r="F12" s="33"/>
      <c r="G12" s="33"/>
      <c r="H12" s="33">
        <v>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8">
        <f t="shared" si="1"/>
        <v>1</v>
      </c>
      <c r="V12" s="38">
        <f t="shared" si="2"/>
        <v>0</v>
      </c>
      <c r="W12" s="38">
        <f t="shared" si="3"/>
        <v>0</v>
      </c>
      <c r="X12" s="34">
        <f t="shared" si="0"/>
        <v>1</v>
      </c>
    </row>
    <row r="13" spans="1:24" ht="10.5" x14ac:dyDescent="0.15">
      <c r="A13" s="31" t="s">
        <v>41</v>
      </c>
      <c r="B13" s="36" t="s">
        <v>82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v>1</v>
      </c>
      <c r="U13" s="38">
        <f t="shared" si="1"/>
        <v>0</v>
      </c>
      <c r="V13" s="38">
        <f t="shared" si="2"/>
        <v>0</v>
      </c>
      <c r="W13" s="38">
        <f t="shared" si="3"/>
        <v>1</v>
      </c>
      <c r="X13" s="34">
        <f t="shared" si="0"/>
        <v>1</v>
      </c>
    </row>
    <row r="14" spans="1:24" ht="10.5" x14ac:dyDescent="0.15">
      <c r="A14" s="39" t="s">
        <v>42</v>
      </c>
      <c r="B14" s="36" t="s">
        <v>89</v>
      </c>
      <c r="C14" s="33"/>
      <c r="D14" s="33"/>
      <c r="E14" s="33"/>
      <c r="F14" s="33">
        <v>1</v>
      </c>
      <c r="G14" s="33"/>
      <c r="H14" s="33"/>
      <c r="I14" s="33"/>
      <c r="J14" s="33"/>
      <c r="K14" s="33"/>
      <c r="L14" s="33">
        <v>1</v>
      </c>
      <c r="M14" s="33"/>
      <c r="N14" s="33"/>
      <c r="O14" s="33"/>
      <c r="P14" s="33"/>
      <c r="Q14" s="33"/>
      <c r="R14" s="35"/>
      <c r="S14" s="33"/>
      <c r="T14" s="33"/>
      <c r="U14" s="38">
        <f t="shared" si="1"/>
        <v>1</v>
      </c>
      <c r="V14" s="38">
        <f t="shared" si="2"/>
        <v>1</v>
      </c>
      <c r="W14" s="38">
        <f t="shared" si="3"/>
        <v>0</v>
      </c>
      <c r="X14" s="34">
        <f t="shared" si="0"/>
        <v>2</v>
      </c>
    </row>
    <row r="15" spans="1:24" ht="10.5" x14ac:dyDescent="0.15">
      <c r="A15" s="31" t="s">
        <v>43</v>
      </c>
      <c r="B15" s="36" t="s">
        <v>90</v>
      </c>
      <c r="C15" s="33"/>
      <c r="D15" s="33"/>
      <c r="E15" s="33"/>
      <c r="F15" s="33">
        <v>1</v>
      </c>
      <c r="G15" s="33"/>
      <c r="H15" s="33"/>
      <c r="I15" s="33"/>
      <c r="J15" s="33"/>
      <c r="K15" s="33"/>
      <c r="L15" s="33"/>
      <c r="M15" s="33">
        <v>1</v>
      </c>
      <c r="N15" s="33"/>
      <c r="O15" s="33"/>
      <c r="P15" s="33"/>
      <c r="Q15" s="33"/>
      <c r="R15" s="35"/>
      <c r="S15" s="33"/>
      <c r="T15" s="33"/>
      <c r="U15" s="38">
        <f t="shared" si="1"/>
        <v>1</v>
      </c>
      <c r="V15" s="38">
        <f t="shared" si="2"/>
        <v>1</v>
      </c>
      <c r="W15" s="38">
        <f t="shared" si="3"/>
        <v>0</v>
      </c>
      <c r="X15" s="34">
        <f t="shared" si="0"/>
        <v>2</v>
      </c>
    </row>
    <row r="16" spans="1:24" ht="10.15" customHeight="1" x14ac:dyDescent="0.15">
      <c r="A16" s="39" t="s">
        <v>44</v>
      </c>
      <c r="B16" s="36" t="s">
        <v>91</v>
      </c>
      <c r="C16" s="33"/>
      <c r="D16" s="33"/>
      <c r="E16" s="33"/>
      <c r="F16" s="33">
        <v>1</v>
      </c>
      <c r="G16" s="33"/>
      <c r="H16" s="33"/>
      <c r="I16" s="33"/>
      <c r="J16" s="33"/>
      <c r="K16" s="33"/>
      <c r="L16" s="33"/>
      <c r="M16" s="33"/>
      <c r="N16" s="33"/>
      <c r="O16" s="33">
        <v>1</v>
      </c>
      <c r="P16" s="33"/>
      <c r="Q16" s="33"/>
      <c r="R16" s="35"/>
      <c r="S16" s="33"/>
      <c r="T16" s="33"/>
      <c r="U16" s="38">
        <f t="shared" si="1"/>
        <v>1</v>
      </c>
      <c r="V16" s="38">
        <f t="shared" si="2"/>
        <v>1</v>
      </c>
      <c r="W16" s="38">
        <f t="shared" si="3"/>
        <v>0</v>
      </c>
      <c r="X16" s="34">
        <f t="shared" si="0"/>
        <v>2</v>
      </c>
    </row>
    <row r="17" spans="1:24" ht="10.5" x14ac:dyDescent="0.15">
      <c r="A17" s="31" t="s">
        <v>45</v>
      </c>
      <c r="B17" s="36" t="s">
        <v>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1</v>
      </c>
      <c r="N17" s="33"/>
      <c r="O17" s="33"/>
      <c r="P17" s="33"/>
      <c r="Q17" s="33"/>
      <c r="R17" s="35"/>
      <c r="S17" s="33"/>
      <c r="T17" s="33"/>
      <c r="U17" s="38">
        <f t="shared" si="1"/>
        <v>0</v>
      </c>
      <c r="V17" s="38">
        <f t="shared" si="2"/>
        <v>1</v>
      </c>
      <c r="W17" s="38">
        <f t="shared" si="3"/>
        <v>0</v>
      </c>
      <c r="X17" s="34">
        <f t="shared" si="0"/>
        <v>1</v>
      </c>
    </row>
    <row r="18" spans="1:24" ht="10.5" x14ac:dyDescent="0.15">
      <c r="A18" s="39" t="s">
        <v>46</v>
      </c>
      <c r="B18" s="51" t="s">
        <v>84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v>1</v>
      </c>
      <c r="O18" s="33"/>
      <c r="P18" s="33"/>
      <c r="Q18" s="33"/>
      <c r="R18" s="35"/>
      <c r="S18" s="33"/>
      <c r="T18" s="33"/>
      <c r="U18" s="38">
        <f t="shared" si="1"/>
        <v>0</v>
      </c>
      <c r="V18" s="38">
        <f t="shared" si="2"/>
        <v>1</v>
      </c>
      <c r="W18" s="38">
        <f t="shared" si="3"/>
        <v>0</v>
      </c>
      <c r="X18" s="34">
        <f t="shared" si="0"/>
        <v>1</v>
      </c>
    </row>
    <row r="19" spans="1:24" ht="10.5" x14ac:dyDescent="0.15">
      <c r="A19" s="31" t="s">
        <v>47</v>
      </c>
      <c r="B19" s="51" t="s">
        <v>85</v>
      </c>
      <c r="C19" s="33"/>
      <c r="D19" s="33"/>
      <c r="E19" s="33"/>
      <c r="F19" s="33"/>
      <c r="G19" s="33">
        <v>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5">
        <v>1</v>
      </c>
      <c r="S19" s="33"/>
      <c r="T19" s="33"/>
      <c r="U19" s="38">
        <f t="shared" si="1"/>
        <v>1</v>
      </c>
      <c r="V19" s="38">
        <f t="shared" si="2"/>
        <v>0</v>
      </c>
      <c r="W19" s="38">
        <f t="shared" si="3"/>
        <v>1</v>
      </c>
      <c r="X19" s="34">
        <f t="shared" ref="X19:X20" si="4">SUM(C19:T19)</f>
        <v>2</v>
      </c>
    </row>
    <row r="20" spans="1:24" ht="10.5" x14ac:dyDescent="0.15">
      <c r="A20" s="39" t="s">
        <v>48</v>
      </c>
      <c r="B20" s="52" t="s">
        <v>86</v>
      </c>
      <c r="C20" s="33"/>
      <c r="D20" s="33"/>
      <c r="E20" s="33"/>
      <c r="F20" s="33"/>
      <c r="G20" s="33"/>
      <c r="H20" s="33"/>
      <c r="I20" s="33"/>
      <c r="J20" s="33"/>
      <c r="K20" s="33"/>
      <c r="L20" s="33">
        <v>1</v>
      </c>
      <c r="M20" s="33">
        <v>1</v>
      </c>
      <c r="N20" s="33">
        <v>1</v>
      </c>
      <c r="O20" s="33"/>
      <c r="P20" s="33">
        <v>1</v>
      </c>
      <c r="Q20" s="33"/>
      <c r="R20" s="35"/>
      <c r="S20" s="33"/>
      <c r="T20" s="33"/>
      <c r="U20" s="38">
        <f t="shared" si="1"/>
        <v>0</v>
      </c>
      <c r="V20" s="38">
        <f t="shared" si="2"/>
        <v>4</v>
      </c>
      <c r="W20" s="38">
        <f t="shared" si="3"/>
        <v>0</v>
      </c>
      <c r="X20" s="34">
        <f t="shared" si="4"/>
        <v>4</v>
      </c>
    </row>
    <row r="21" spans="1:24" ht="10.5" x14ac:dyDescent="0.15">
      <c r="A21" s="31" t="s">
        <v>49</v>
      </c>
      <c r="B21" s="36" t="s">
        <v>70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1</v>
      </c>
      <c r="R21" s="35"/>
      <c r="S21" s="33"/>
      <c r="T21" s="33"/>
      <c r="U21" s="38">
        <f t="shared" si="1"/>
        <v>0</v>
      </c>
      <c r="V21" s="38">
        <f t="shared" si="2"/>
        <v>1</v>
      </c>
      <c r="W21" s="38">
        <f t="shared" si="3"/>
        <v>0</v>
      </c>
      <c r="X21" s="34">
        <f>SUM(C21:T21)</f>
        <v>1</v>
      </c>
    </row>
    <row r="22" spans="1:24" ht="10.5" x14ac:dyDescent="0.15">
      <c r="A22" s="39" t="s">
        <v>92</v>
      </c>
      <c r="B22" s="36" t="s">
        <v>71</v>
      </c>
      <c r="C22" s="33"/>
      <c r="D22" s="33">
        <v>1</v>
      </c>
      <c r="E22" s="33"/>
      <c r="F22" s="33">
        <v>1</v>
      </c>
      <c r="G22" s="33">
        <v>1</v>
      </c>
      <c r="H22" s="33"/>
      <c r="I22" s="33">
        <v>1</v>
      </c>
      <c r="J22" s="33">
        <v>1</v>
      </c>
      <c r="K22" s="33"/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/>
      <c r="R22" s="35"/>
      <c r="S22" s="33"/>
      <c r="T22" s="33">
        <v>1</v>
      </c>
      <c r="U22" s="38">
        <f t="shared" si="1"/>
        <v>3</v>
      </c>
      <c r="V22" s="38">
        <f t="shared" si="2"/>
        <v>7</v>
      </c>
      <c r="W22" s="38">
        <f t="shared" si="3"/>
        <v>1</v>
      </c>
      <c r="X22" s="34">
        <f>SUM(C22:T22)</f>
        <v>11</v>
      </c>
    </row>
    <row r="23" spans="1:24" ht="22.5" customHeight="1" x14ac:dyDescent="0.15">
      <c r="A23" s="61" t="s">
        <v>0</v>
      </c>
      <c r="B23" s="62"/>
      <c r="C23" s="37">
        <f t="shared" ref="C23:X23" si="5">SUM(C4:C22)</f>
        <v>2</v>
      </c>
      <c r="D23" s="37">
        <f t="shared" si="5"/>
        <v>2</v>
      </c>
      <c r="E23" s="37">
        <f t="shared" si="5"/>
        <v>1</v>
      </c>
      <c r="F23" s="37">
        <f t="shared" si="5"/>
        <v>4</v>
      </c>
      <c r="G23" s="37">
        <f t="shared" si="5"/>
        <v>2</v>
      </c>
      <c r="H23" s="37">
        <f t="shared" si="5"/>
        <v>1</v>
      </c>
      <c r="I23" s="37">
        <f t="shared" si="5"/>
        <v>2</v>
      </c>
      <c r="J23" s="37">
        <f t="shared" si="5"/>
        <v>3</v>
      </c>
      <c r="K23" s="37">
        <f t="shared" si="5"/>
        <v>3</v>
      </c>
      <c r="L23" s="37">
        <f t="shared" si="5"/>
        <v>3</v>
      </c>
      <c r="M23" s="37">
        <f t="shared" si="5"/>
        <v>4</v>
      </c>
      <c r="N23" s="37">
        <f t="shared" si="5"/>
        <v>3</v>
      </c>
      <c r="O23" s="37">
        <f t="shared" si="5"/>
        <v>2</v>
      </c>
      <c r="P23" s="37">
        <f t="shared" si="5"/>
        <v>3</v>
      </c>
      <c r="Q23" s="37">
        <f t="shared" si="5"/>
        <v>1</v>
      </c>
      <c r="R23" s="37">
        <f t="shared" si="5"/>
        <v>1</v>
      </c>
      <c r="S23" s="37">
        <f t="shared" si="5"/>
        <v>1</v>
      </c>
      <c r="T23" s="37">
        <f t="shared" si="5"/>
        <v>3</v>
      </c>
      <c r="U23" s="37">
        <f>SUM(U4:U22)</f>
        <v>12</v>
      </c>
      <c r="V23" s="37">
        <f>SUM(V4:V22)</f>
        <v>24</v>
      </c>
      <c r="W23" s="37">
        <f t="shared" si="5"/>
        <v>5</v>
      </c>
      <c r="X23" s="37">
        <f t="shared" si="5"/>
        <v>41</v>
      </c>
    </row>
  </sheetData>
  <mergeCells count="1">
    <mergeCell ref="A23:B2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zoomScale="50" zoomScaleNormal="50" zoomScaleSheetLayoutView="40" workbookViewId="0">
      <pane ySplit="6" topLeftCell="A10" activePane="bottomLeft" state="frozen"/>
      <selection pane="bottomLeft" sqref="A1:L1"/>
    </sheetView>
  </sheetViews>
  <sheetFormatPr defaultColWidth="8.85546875" defaultRowHeight="35.25" x14ac:dyDescent="0.5"/>
  <cols>
    <col min="1" max="1" width="12.42578125" style="8" customWidth="1"/>
    <col min="2" max="2" width="139.42578125" style="2" customWidth="1"/>
    <col min="3" max="3" width="14.42578125" style="16" customWidth="1"/>
    <col min="4" max="4" width="14.42578125" style="2" customWidth="1"/>
    <col min="5" max="6" width="14.140625" style="2" customWidth="1"/>
    <col min="7" max="7" width="14.42578125" style="2" customWidth="1"/>
    <col min="8" max="11" width="11.5703125" style="2" customWidth="1"/>
    <col min="12" max="12" width="16.7109375" style="2" customWidth="1"/>
    <col min="13" max="21" width="11.5703125" style="7" customWidth="1"/>
    <col min="22" max="24" width="12.28515625" style="8" customWidth="1"/>
    <col min="25" max="25" width="20.140625" style="12" customWidth="1"/>
    <col min="26" max="26" width="21.7109375" style="12" customWidth="1"/>
    <col min="27" max="27" width="15.85546875" style="9" customWidth="1"/>
    <col min="28" max="16384" width="8.85546875" style="9"/>
  </cols>
  <sheetData>
    <row r="1" spans="1:27" s="5" customFormat="1" ht="51.75" customHeight="1" x14ac:dyDescent="0.2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7" s="5" customFormat="1" ht="30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7" s="6" customFormat="1" ht="53.25" customHeight="1" x14ac:dyDescent="0.2">
      <c r="A3" s="69" t="s">
        <v>11</v>
      </c>
      <c r="B3" s="66" t="s">
        <v>52</v>
      </c>
      <c r="C3" s="70" t="s">
        <v>18</v>
      </c>
      <c r="D3" s="69" t="s">
        <v>23</v>
      </c>
      <c r="E3" s="69"/>
      <c r="F3" s="69"/>
      <c r="G3" s="69"/>
      <c r="H3" s="69"/>
      <c r="I3" s="69"/>
      <c r="J3" s="69"/>
      <c r="K3" s="69"/>
      <c r="L3" s="69"/>
      <c r="M3" s="69" t="s">
        <v>24</v>
      </c>
      <c r="N3" s="69"/>
      <c r="O3" s="69"/>
      <c r="P3" s="69"/>
      <c r="Q3" s="69"/>
      <c r="R3" s="69"/>
      <c r="S3" s="69"/>
      <c r="T3" s="69"/>
      <c r="U3" s="69"/>
      <c r="V3" s="80" t="s">
        <v>27</v>
      </c>
      <c r="W3" s="81"/>
      <c r="X3" s="81"/>
      <c r="Y3" s="81"/>
      <c r="Z3" s="81"/>
      <c r="AA3" s="79"/>
    </row>
    <row r="4" spans="1:27" s="6" customFormat="1" ht="53.25" customHeight="1" x14ac:dyDescent="0.2">
      <c r="A4" s="69"/>
      <c r="B4" s="74"/>
      <c r="C4" s="70"/>
      <c r="D4" s="70" t="s">
        <v>30</v>
      </c>
      <c r="E4" s="71" t="s">
        <v>31</v>
      </c>
      <c r="F4" s="75" t="s">
        <v>26</v>
      </c>
      <c r="G4" s="71" t="s">
        <v>32</v>
      </c>
      <c r="H4" s="63" t="s">
        <v>19</v>
      </c>
      <c r="I4" s="63" t="s">
        <v>20</v>
      </c>
      <c r="J4" s="63" t="s">
        <v>50</v>
      </c>
      <c r="K4" s="63" t="s">
        <v>21</v>
      </c>
      <c r="L4" s="70" t="s">
        <v>51</v>
      </c>
      <c r="M4" s="69" t="s">
        <v>4</v>
      </c>
      <c r="N4" s="69"/>
      <c r="O4" s="69"/>
      <c r="P4" s="69"/>
      <c r="Q4" s="69"/>
      <c r="R4" s="69"/>
      <c r="S4" s="69" t="s">
        <v>22</v>
      </c>
      <c r="T4" s="69"/>
      <c r="U4" s="69"/>
      <c r="V4" s="80" t="s">
        <v>28</v>
      </c>
      <c r="W4" s="81"/>
      <c r="X4" s="81"/>
      <c r="Y4" s="80" t="s">
        <v>29</v>
      </c>
      <c r="Z4" s="81"/>
      <c r="AA4" s="79"/>
    </row>
    <row r="5" spans="1:27" s="6" customFormat="1" ht="52.5" customHeight="1" x14ac:dyDescent="0.2">
      <c r="A5" s="69"/>
      <c r="B5" s="74"/>
      <c r="C5" s="70"/>
      <c r="D5" s="70"/>
      <c r="E5" s="72"/>
      <c r="F5" s="76"/>
      <c r="G5" s="72"/>
      <c r="H5" s="64"/>
      <c r="I5" s="64"/>
      <c r="J5" s="64"/>
      <c r="K5" s="64"/>
      <c r="L5" s="70"/>
      <c r="M5" s="69" t="s">
        <v>12</v>
      </c>
      <c r="N5" s="69"/>
      <c r="O5" s="69"/>
      <c r="P5" s="69" t="s">
        <v>13</v>
      </c>
      <c r="Q5" s="69"/>
      <c r="R5" s="69"/>
      <c r="S5" s="69" t="s">
        <v>14</v>
      </c>
      <c r="T5" s="69"/>
      <c r="U5" s="69"/>
      <c r="V5" s="66" t="s">
        <v>1</v>
      </c>
      <c r="W5" s="66" t="s">
        <v>2</v>
      </c>
      <c r="X5" s="66" t="s">
        <v>3</v>
      </c>
      <c r="Y5" s="71" t="s">
        <v>34</v>
      </c>
      <c r="Z5" s="71" t="s">
        <v>33</v>
      </c>
      <c r="AA5" s="79"/>
    </row>
    <row r="6" spans="1:27" s="6" customFormat="1" ht="195.75" customHeight="1" x14ac:dyDescent="0.2">
      <c r="A6" s="69"/>
      <c r="B6" s="74"/>
      <c r="C6" s="70"/>
      <c r="D6" s="70"/>
      <c r="E6" s="73"/>
      <c r="F6" s="77"/>
      <c r="G6" s="73"/>
      <c r="H6" s="65"/>
      <c r="I6" s="65"/>
      <c r="J6" s="65"/>
      <c r="K6" s="65"/>
      <c r="L6" s="70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7"/>
      <c r="W6" s="67"/>
      <c r="X6" s="67"/>
      <c r="Y6" s="73"/>
      <c r="Z6" s="77"/>
      <c r="AA6" s="79"/>
    </row>
    <row r="7" spans="1:27" s="6" customFormat="1" x14ac:dyDescent="0.2">
      <c r="A7" s="13" t="s">
        <v>10</v>
      </c>
      <c r="B7" s="47" t="s">
        <v>75</v>
      </c>
      <c r="C7" s="15" t="s">
        <v>73</v>
      </c>
      <c r="D7" s="20">
        <f>SUM(E7,L7)</f>
        <v>150</v>
      </c>
      <c r="E7" s="20">
        <f>F7+G7</f>
        <v>25</v>
      </c>
      <c r="F7" s="21">
        <f>SUM(M7,P7,S7)</f>
        <v>10</v>
      </c>
      <c r="G7" s="21">
        <f>H7+I7+J7+K7</f>
        <v>15</v>
      </c>
      <c r="H7" s="22">
        <v>15</v>
      </c>
      <c r="I7" s="22">
        <v>0</v>
      </c>
      <c r="J7" s="22">
        <v>0</v>
      </c>
      <c r="K7" s="22">
        <v>0</v>
      </c>
      <c r="L7" s="20">
        <f>O7</f>
        <v>125</v>
      </c>
      <c r="M7" s="53">
        <v>10</v>
      </c>
      <c r="N7" s="53">
        <v>15</v>
      </c>
      <c r="O7" s="23">
        <f>(Z7*25)-(M7+N7)</f>
        <v>125</v>
      </c>
      <c r="P7" s="53"/>
      <c r="Q7" s="53"/>
      <c r="R7" s="23"/>
      <c r="S7" s="53"/>
      <c r="T7" s="53"/>
      <c r="U7" s="23"/>
      <c r="V7" s="23">
        <v>6</v>
      </c>
      <c r="W7" s="23"/>
      <c r="X7" s="23"/>
      <c r="Y7" s="23">
        <v>1</v>
      </c>
      <c r="Z7" s="23">
        <v>6</v>
      </c>
      <c r="AA7" s="54"/>
    </row>
    <row r="8" spans="1:27" s="6" customFormat="1" x14ac:dyDescent="0.2">
      <c r="A8" s="13" t="s">
        <v>9</v>
      </c>
      <c r="B8" s="14" t="s">
        <v>76</v>
      </c>
      <c r="C8" s="15" t="s">
        <v>74</v>
      </c>
      <c r="D8" s="57">
        <f t="shared" ref="D8:D9" si="0">SUM(E8,L8)</f>
        <v>75</v>
      </c>
      <c r="E8" s="55">
        <f t="shared" ref="E8:E9" si="1">F8+G8</f>
        <v>10</v>
      </c>
      <c r="F8" s="21">
        <f t="shared" ref="F8:F9" si="2">SUM(M8,P8,S8)</f>
        <v>5</v>
      </c>
      <c r="G8" s="21">
        <f t="shared" ref="G8:G9" si="3">H8+I8+J8+K8</f>
        <v>5</v>
      </c>
      <c r="H8" s="22">
        <v>5</v>
      </c>
      <c r="I8" s="22">
        <v>0</v>
      </c>
      <c r="J8" s="22">
        <v>0</v>
      </c>
      <c r="K8" s="22">
        <v>0</v>
      </c>
      <c r="L8" s="56">
        <f t="shared" ref="L8:L14" si="4">O8</f>
        <v>65</v>
      </c>
      <c r="M8" s="53">
        <v>5</v>
      </c>
      <c r="N8" s="53">
        <v>5</v>
      </c>
      <c r="O8" s="23">
        <f t="shared" ref="O8:O13" si="5">(Z8*25)-(M8+N8)</f>
        <v>65</v>
      </c>
      <c r="P8" s="53"/>
      <c r="Q8" s="53"/>
      <c r="R8" s="23"/>
      <c r="S8" s="53"/>
      <c r="T8" s="53"/>
      <c r="U8" s="23"/>
      <c r="V8" s="23">
        <v>3</v>
      </c>
      <c r="W8" s="23"/>
      <c r="X8" s="23"/>
      <c r="Y8" s="23">
        <v>1</v>
      </c>
      <c r="Z8" s="23">
        <v>3</v>
      </c>
      <c r="AA8" s="54"/>
    </row>
    <row r="9" spans="1:27" s="6" customFormat="1" x14ac:dyDescent="0.2">
      <c r="A9" s="13" t="s">
        <v>8</v>
      </c>
      <c r="B9" s="14" t="s">
        <v>78</v>
      </c>
      <c r="C9" s="15" t="s">
        <v>74</v>
      </c>
      <c r="D9" s="57">
        <f t="shared" si="0"/>
        <v>75</v>
      </c>
      <c r="E9" s="55">
        <f t="shared" si="1"/>
        <v>10</v>
      </c>
      <c r="F9" s="21">
        <f t="shared" si="2"/>
        <v>0</v>
      </c>
      <c r="G9" s="21">
        <f t="shared" si="3"/>
        <v>10</v>
      </c>
      <c r="H9" s="22">
        <v>0</v>
      </c>
      <c r="I9" s="22">
        <v>10</v>
      </c>
      <c r="J9" s="22">
        <v>0</v>
      </c>
      <c r="K9" s="22">
        <v>0</v>
      </c>
      <c r="L9" s="56">
        <f t="shared" si="4"/>
        <v>65</v>
      </c>
      <c r="M9" s="53"/>
      <c r="N9" s="53">
        <v>10</v>
      </c>
      <c r="O9" s="23">
        <f t="shared" si="5"/>
        <v>65</v>
      </c>
      <c r="P9" s="53"/>
      <c r="Q9" s="53"/>
      <c r="R9" s="23"/>
      <c r="S9" s="53"/>
      <c r="T9" s="53"/>
      <c r="U9" s="23"/>
      <c r="V9" s="23">
        <v>3</v>
      </c>
      <c r="W9" s="23"/>
      <c r="X9" s="23"/>
      <c r="Y9" s="23">
        <v>1</v>
      </c>
      <c r="Z9" s="23">
        <v>3</v>
      </c>
      <c r="AA9" s="54"/>
    </row>
    <row r="10" spans="1:27" s="6" customFormat="1" x14ac:dyDescent="0.2">
      <c r="A10" s="13" t="s">
        <v>7</v>
      </c>
      <c r="B10" s="14" t="s">
        <v>79</v>
      </c>
      <c r="C10" s="15" t="s">
        <v>74</v>
      </c>
      <c r="D10" s="57">
        <f>SUM(E10,L10)</f>
        <v>75</v>
      </c>
      <c r="E10" s="55">
        <f>F10+G10</f>
        <v>15</v>
      </c>
      <c r="F10" s="21">
        <f>SUM(M10,P10,S10)</f>
        <v>0</v>
      </c>
      <c r="G10" s="21">
        <f>SUM(N10,Q10,T10)</f>
        <v>15</v>
      </c>
      <c r="H10" s="22">
        <v>0</v>
      </c>
      <c r="I10" s="22">
        <v>15</v>
      </c>
      <c r="J10" s="22">
        <v>0</v>
      </c>
      <c r="K10" s="22">
        <v>0</v>
      </c>
      <c r="L10" s="56">
        <f t="shared" si="4"/>
        <v>60</v>
      </c>
      <c r="M10" s="60"/>
      <c r="N10" s="60">
        <v>15</v>
      </c>
      <c r="O10" s="60">
        <f t="shared" si="5"/>
        <v>60</v>
      </c>
      <c r="P10" s="60"/>
      <c r="Q10" s="60"/>
      <c r="R10" s="60"/>
      <c r="S10" s="60"/>
      <c r="T10" s="60"/>
      <c r="U10" s="60"/>
      <c r="V10" s="60">
        <v>3</v>
      </c>
      <c r="W10" s="23"/>
      <c r="X10" s="23"/>
      <c r="Y10" s="23">
        <v>1</v>
      </c>
      <c r="Z10" s="23">
        <v>3</v>
      </c>
      <c r="AA10" s="54"/>
    </row>
    <row r="11" spans="1:27" s="6" customFormat="1" x14ac:dyDescent="0.2">
      <c r="A11" s="13" t="s">
        <v>6</v>
      </c>
      <c r="B11" s="49" t="s">
        <v>87</v>
      </c>
      <c r="C11" s="15" t="s">
        <v>73</v>
      </c>
      <c r="D11" s="59">
        <f t="shared" ref="D11:D25" si="6">SUM(E11,L11)</f>
        <v>150</v>
      </c>
      <c r="E11" s="59">
        <f t="shared" ref="E11:E25" si="7">F11+G11</f>
        <v>20</v>
      </c>
      <c r="F11" s="21">
        <f t="shared" ref="F11:F25" si="8">SUM(M11,P11,S11)</f>
        <v>5</v>
      </c>
      <c r="G11" s="21">
        <f t="shared" ref="G11:G25" si="9">SUM(N11,Q11,T11)</f>
        <v>15</v>
      </c>
      <c r="H11" s="22">
        <v>0</v>
      </c>
      <c r="I11" s="22">
        <v>15</v>
      </c>
      <c r="J11" s="22">
        <v>0</v>
      </c>
      <c r="K11" s="22">
        <v>0</v>
      </c>
      <c r="L11" s="56">
        <f t="shared" si="4"/>
        <v>130</v>
      </c>
      <c r="M11" s="60">
        <v>5</v>
      </c>
      <c r="N11" s="60">
        <v>15</v>
      </c>
      <c r="O11" s="60">
        <f t="shared" si="5"/>
        <v>130</v>
      </c>
      <c r="P11" s="60"/>
      <c r="Q11" s="60"/>
      <c r="R11" s="60"/>
      <c r="S11" s="60"/>
      <c r="T11" s="60"/>
      <c r="U11" s="60"/>
      <c r="V11" s="60">
        <v>6</v>
      </c>
      <c r="W11" s="23"/>
      <c r="X11" s="23"/>
      <c r="Y11" s="23">
        <v>1</v>
      </c>
      <c r="Z11" s="23">
        <v>6</v>
      </c>
      <c r="AA11" s="54"/>
    </row>
    <row r="12" spans="1:27" s="6" customFormat="1" x14ac:dyDescent="0.2">
      <c r="A12" s="13" t="s">
        <v>5</v>
      </c>
      <c r="B12" s="48" t="s">
        <v>81</v>
      </c>
      <c r="C12" s="15" t="s">
        <v>74</v>
      </c>
      <c r="D12" s="59">
        <f t="shared" si="6"/>
        <v>75</v>
      </c>
      <c r="E12" s="59">
        <f t="shared" si="7"/>
        <v>15</v>
      </c>
      <c r="F12" s="21">
        <f t="shared" si="8"/>
        <v>0</v>
      </c>
      <c r="G12" s="21">
        <f t="shared" si="9"/>
        <v>15</v>
      </c>
      <c r="H12" s="22">
        <v>0</v>
      </c>
      <c r="I12" s="22">
        <v>15</v>
      </c>
      <c r="J12" s="22">
        <v>0</v>
      </c>
      <c r="K12" s="22">
        <v>0</v>
      </c>
      <c r="L12" s="56">
        <f t="shared" si="4"/>
        <v>60</v>
      </c>
      <c r="M12" s="60"/>
      <c r="N12" s="60">
        <v>15</v>
      </c>
      <c r="O12" s="60">
        <f t="shared" si="5"/>
        <v>60</v>
      </c>
      <c r="P12" s="60"/>
      <c r="Q12" s="60"/>
      <c r="R12" s="60"/>
      <c r="S12" s="60"/>
      <c r="T12" s="60"/>
      <c r="U12" s="60"/>
      <c r="V12" s="60">
        <v>3</v>
      </c>
      <c r="W12" s="23"/>
      <c r="X12" s="23"/>
      <c r="Y12" s="23">
        <v>1</v>
      </c>
      <c r="Z12" s="23">
        <v>3</v>
      </c>
      <c r="AA12" s="54"/>
    </row>
    <row r="13" spans="1:27" s="6" customFormat="1" x14ac:dyDescent="0.2">
      <c r="A13" s="13" t="s">
        <v>15</v>
      </c>
      <c r="B13" s="48" t="s">
        <v>80</v>
      </c>
      <c r="C13" s="15" t="s">
        <v>74</v>
      </c>
      <c r="D13" s="59">
        <f t="shared" si="6"/>
        <v>75</v>
      </c>
      <c r="E13" s="59">
        <f t="shared" si="7"/>
        <v>15</v>
      </c>
      <c r="F13" s="21">
        <f t="shared" si="8"/>
        <v>5</v>
      </c>
      <c r="G13" s="21">
        <f t="shared" si="9"/>
        <v>10</v>
      </c>
      <c r="H13" s="22">
        <v>0</v>
      </c>
      <c r="I13" s="22">
        <v>10</v>
      </c>
      <c r="J13" s="22">
        <v>0</v>
      </c>
      <c r="K13" s="22">
        <v>0</v>
      </c>
      <c r="L13" s="56">
        <f t="shared" si="4"/>
        <v>60</v>
      </c>
      <c r="M13" s="60">
        <v>5</v>
      </c>
      <c r="N13" s="60">
        <v>10</v>
      </c>
      <c r="O13" s="60">
        <f t="shared" si="5"/>
        <v>60</v>
      </c>
      <c r="P13" s="60"/>
      <c r="Q13" s="60"/>
      <c r="R13" s="60"/>
      <c r="S13" s="60"/>
      <c r="T13" s="60"/>
      <c r="U13" s="60"/>
      <c r="V13" s="60">
        <v>3</v>
      </c>
      <c r="W13" s="23"/>
      <c r="X13" s="23"/>
      <c r="Y13" s="23">
        <v>1</v>
      </c>
      <c r="Z13" s="23">
        <v>3</v>
      </c>
      <c r="AA13" s="54"/>
    </row>
    <row r="14" spans="1:27" s="6" customFormat="1" x14ac:dyDescent="0.2">
      <c r="A14" s="13" t="s">
        <v>39</v>
      </c>
      <c r="B14" s="48" t="s">
        <v>77</v>
      </c>
      <c r="C14" s="15" t="s">
        <v>74</v>
      </c>
      <c r="D14" s="59">
        <f t="shared" si="6"/>
        <v>75</v>
      </c>
      <c r="E14" s="59">
        <f t="shared" si="7"/>
        <v>10</v>
      </c>
      <c r="F14" s="21">
        <f t="shared" si="8"/>
        <v>5</v>
      </c>
      <c r="G14" s="21">
        <f t="shared" si="9"/>
        <v>5</v>
      </c>
      <c r="H14" s="22">
        <v>5</v>
      </c>
      <c r="I14" s="22">
        <v>0</v>
      </c>
      <c r="J14" s="22">
        <v>0</v>
      </c>
      <c r="K14" s="22">
        <v>0</v>
      </c>
      <c r="L14" s="56">
        <f t="shared" si="4"/>
        <v>65</v>
      </c>
      <c r="M14" s="60">
        <v>5</v>
      </c>
      <c r="N14" s="60">
        <v>5</v>
      </c>
      <c r="O14" s="60">
        <f>(Z14*25)-(M14+N14)</f>
        <v>65</v>
      </c>
      <c r="P14" s="60"/>
      <c r="Q14" s="60"/>
      <c r="R14" s="60"/>
      <c r="S14" s="60"/>
      <c r="T14" s="60"/>
      <c r="U14" s="60"/>
      <c r="V14" s="60">
        <v>3</v>
      </c>
      <c r="W14" s="23"/>
      <c r="X14" s="23"/>
      <c r="Y14" s="23">
        <v>1</v>
      </c>
      <c r="Z14" s="23">
        <v>3</v>
      </c>
      <c r="AA14" s="54"/>
    </row>
    <row r="15" spans="1:27" s="6" customFormat="1" x14ac:dyDescent="0.2">
      <c r="A15" s="13" t="s">
        <v>40</v>
      </c>
      <c r="B15" s="48" t="s">
        <v>88</v>
      </c>
      <c r="C15" s="15" t="s">
        <v>73</v>
      </c>
      <c r="D15" s="59">
        <f t="shared" si="6"/>
        <v>150</v>
      </c>
      <c r="E15" s="59">
        <f t="shared" si="7"/>
        <v>25</v>
      </c>
      <c r="F15" s="21">
        <f t="shared" si="8"/>
        <v>5</v>
      </c>
      <c r="G15" s="21">
        <f t="shared" si="9"/>
        <v>20</v>
      </c>
      <c r="H15" s="22">
        <v>0</v>
      </c>
      <c r="I15" s="22">
        <v>20</v>
      </c>
      <c r="J15" s="22">
        <v>0</v>
      </c>
      <c r="K15" s="22">
        <v>0</v>
      </c>
      <c r="L15" s="20">
        <f>R15</f>
        <v>125</v>
      </c>
      <c r="M15" s="60"/>
      <c r="N15" s="60"/>
      <c r="O15" s="60"/>
      <c r="P15" s="60">
        <v>5</v>
      </c>
      <c r="Q15" s="60">
        <v>20</v>
      </c>
      <c r="R15" s="60">
        <f>(Z15*25)-(P15+Q15)</f>
        <v>125</v>
      </c>
      <c r="S15" s="60"/>
      <c r="T15" s="60"/>
      <c r="U15" s="60"/>
      <c r="V15" s="60"/>
      <c r="W15" s="23">
        <v>6</v>
      </c>
      <c r="X15" s="23"/>
      <c r="Y15" s="23">
        <v>1</v>
      </c>
      <c r="Z15" s="23">
        <v>6</v>
      </c>
      <c r="AA15" s="54"/>
    </row>
    <row r="16" spans="1:27" s="6" customFormat="1" x14ac:dyDescent="0.2">
      <c r="A16" s="13" t="s">
        <v>41</v>
      </c>
      <c r="B16" s="48" t="s">
        <v>82</v>
      </c>
      <c r="C16" s="15" t="s">
        <v>74</v>
      </c>
      <c r="D16" s="59">
        <f t="shared" si="6"/>
        <v>50</v>
      </c>
      <c r="E16" s="59">
        <f t="shared" si="7"/>
        <v>10</v>
      </c>
      <c r="F16" s="21">
        <f t="shared" si="8"/>
        <v>5</v>
      </c>
      <c r="G16" s="21">
        <f t="shared" si="9"/>
        <v>5</v>
      </c>
      <c r="H16" s="22">
        <v>5</v>
      </c>
      <c r="I16" s="22">
        <v>0</v>
      </c>
      <c r="J16" s="22">
        <v>0</v>
      </c>
      <c r="K16" s="22">
        <v>0</v>
      </c>
      <c r="L16" s="56">
        <f t="shared" ref="L16:L19" si="10">R16</f>
        <v>40</v>
      </c>
      <c r="M16" s="60"/>
      <c r="N16" s="60"/>
      <c r="O16" s="60"/>
      <c r="P16" s="60">
        <v>5</v>
      </c>
      <c r="Q16" s="60">
        <v>5</v>
      </c>
      <c r="R16" s="60">
        <f t="shared" ref="R16:R19" si="11">(Z16*25)-(P16+Q16)</f>
        <v>40</v>
      </c>
      <c r="S16" s="60"/>
      <c r="T16" s="60"/>
      <c r="U16" s="60"/>
      <c r="V16" s="60"/>
      <c r="W16" s="23">
        <v>2</v>
      </c>
      <c r="X16" s="23"/>
      <c r="Y16" s="23">
        <v>1</v>
      </c>
      <c r="Z16" s="23">
        <v>2</v>
      </c>
      <c r="AA16" s="54"/>
    </row>
    <row r="17" spans="1:27" s="6" customFormat="1" x14ac:dyDescent="0.2">
      <c r="A17" s="13" t="s">
        <v>42</v>
      </c>
      <c r="B17" s="48" t="s">
        <v>89</v>
      </c>
      <c r="C17" s="15" t="s">
        <v>74</v>
      </c>
      <c r="D17" s="59">
        <f t="shared" si="6"/>
        <v>75</v>
      </c>
      <c r="E17" s="59">
        <f t="shared" si="7"/>
        <v>13</v>
      </c>
      <c r="F17" s="21">
        <f t="shared" si="8"/>
        <v>3</v>
      </c>
      <c r="G17" s="21">
        <f t="shared" si="9"/>
        <v>10</v>
      </c>
      <c r="H17" s="22">
        <v>0</v>
      </c>
      <c r="I17" s="22">
        <v>10</v>
      </c>
      <c r="J17" s="22">
        <v>0</v>
      </c>
      <c r="K17" s="22">
        <v>0</v>
      </c>
      <c r="L17" s="56">
        <f t="shared" si="10"/>
        <v>62</v>
      </c>
      <c r="M17" s="60"/>
      <c r="N17" s="60"/>
      <c r="O17" s="60"/>
      <c r="P17" s="60">
        <v>3</v>
      </c>
      <c r="Q17" s="60">
        <v>10</v>
      </c>
      <c r="R17" s="60">
        <f t="shared" si="11"/>
        <v>62</v>
      </c>
      <c r="S17" s="60"/>
      <c r="T17" s="60"/>
      <c r="U17" s="60"/>
      <c r="V17" s="60"/>
      <c r="W17" s="23">
        <v>3</v>
      </c>
      <c r="X17" s="23"/>
      <c r="Y17" s="23">
        <v>1</v>
      </c>
      <c r="Z17" s="23">
        <v>3</v>
      </c>
      <c r="AA17" s="54"/>
    </row>
    <row r="18" spans="1:27" s="6" customFormat="1" x14ac:dyDescent="0.2">
      <c r="A18" s="13" t="s">
        <v>43</v>
      </c>
      <c r="B18" s="48" t="s">
        <v>90</v>
      </c>
      <c r="C18" s="15" t="s">
        <v>73</v>
      </c>
      <c r="D18" s="59">
        <f t="shared" si="6"/>
        <v>150</v>
      </c>
      <c r="E18" s="59">
        <f t="shared" si="7"/>
        <v>15</v>
      </c>
      <c r="F18" s="21">
        <f t="shared" si="8"/>
        <v>5</v>
      </c>
      <c r="G18" s="21">
        <f t="shared" si="9"/>
        <v>10</v>
      </c>
      <c r="H18" s="22">
        <v>10</v>
      </c>
      <c r="I18" s="22">
        <v>0</v>
      </c>
      <c r="J18" s="22">
        <v>0</v>
      </c>
      <c r="K18" s="22">
        <v>0</v>
      </c>
      <c r="L18" s="56">
        <f t="shared" si="10"/>
        <v>135</v>
      </c>
      <c r="M18" s="60"/>
      <c r="N18" s="60"/>
      <c r="O18" s="60"/>
      <c r="P18" s="60">
        <v>5</v>
      </c>
      <c r="Q18" s="60">
        <v>10</v>
      </c>
      <c r="R18" s="60">
        <f t="shared" si="11"/>
        <v>135</v>
      </c>
      <c r="S18" s="60"/>
      <c r="T18" s="60"/>
      <c r="U18" s="60"/>
      <c r="V18" s="60"/>
      <c r="W18" s="23">
        <v>6</v>
      </c>
      <c r="X18" s="23"/>
      <c r="Y18" s="23">
        <v>1</v>
      </c>
      <c r="Z18" s="23">
        <v>6</v>
      </c>
      <c r="AA18" s="54"/>
    </row>
    <row r="19" spans="1:27" s="6" customFormat="1" x14ac:dyDescent="0.2">
      <c r="A19" s="13" t="s">
        <v>44</v>
      </c>
      <c r="B19" s="48" t="s">
        <v>91</v>
      </c>
      <c r="C19" s="15" t="s">
        <v>74</v>
      </c>
      <c r="D19" s="59">
        <f t="shared" si="6"/>
        <v>75</v>
      </c>
      <c r="E19" s="59">
        <f t="shared" si="7"/>
        <v>15</v>
      </c>
      <c r="F19" s="21">
        <f t="shared" si="8"/>
        <v>5</v>
      </c>
      <c r="G19" s="21">
        <f t="shared" si="9"/>
        <v>10</v>
      </c>
      <c r="H19" s="22">
        <v>10</v>
      </c>
      <c r="I19" s="22">
        <v>0</v>
      </c>
      <c r="J19" s="22">
        <v>0</v>
      </c>
      <c r="K19" s="22">
        <v>0</v>
      </c>
      <c r="L19" s="56">
        <f t="shared" si="10"/>
        <v>60</v>
      </c>
      <c r="M19" s="60"/>
      <c r="N19" s="60"/>
      <c r="O19" s="60"/>
      <c r="P19" s="60">
        <v>5</v>
      </c>
      <c r="Q19" s="60">
        <v>10</v>
      </c>
      <c r="R19" s="60">
        <f t="shared" si="11"/>
        <v>60</v>
      </c>
      <c r="S19" s="60"/>
      <c r="T19" s="60"/>
      <c r="U19" s="60"/>
      <c r="V19" s="60"/>
      <c r="W19" s="23">
        <v>3</v>
      </c>
      <c r="X19" s="23"/>
      <c r="Y19" s="23">
        <v>1</v>
      </c>
      <c r="Z19" s="23">
        <v>3</v>
      </c>
      <c r="AA19" s="54"/>
    </row>
    <row r="20" spans="1:27" s="6" customFormat="1" x14ac:dyDescent="0.2">
      <c r="A20" s="13" t="s">
        <v>45</v>
      </c>
      <c r="B20" s="48" t="s">
        <v>83</v>
      </c>
      <c r="C20" s="15" t="s">
        <v>74</v>
      </c>
      <c r="D20" s="59">
        <f t="shared" si="6"/>
        <v>75</v>
      </c>
      <c r="E20" s="59">
        <f t="shared" si="7"/>
        <v>10</v>
      </c>
      <c r="F20" s="21">
        <f t="shared" si="8"/>
        <v>5</v>
      </c>
      <c r="G20" s="21">
        <f t="shared" si="9"/>
        <v>5</v>
      </c>
      <c r="H20" s="22">
        <v>5</v>
      </c>
      <c r="I20" s="22">
        <v>0</v>
      </c>
      <c r="J20" s="22">
        <v>0</v>
      </c>
      <c r="K20" s="22">
        <v>0</v>
      </c>
      <c r="L20" s="20">
        <f>U20</f>
        <v>65</v>
      </c>
      <c r="M20" s="60"/>
      <c r="N20" s="60"/>
      <c r="O20" s="60"/>
      <c r="P20" s="60"/>
      <c r="Q20" s="60"/>
      <c r="R20" s="60"/>
      <c r="S20" s="60">
        <v>5</v>
      </c>
      <c r="T20" s="60">
        <v>5</v>
      </c>
      <c r="U20" s="60">
        <f>(Z20*25)-(S20+T20)</f>
        <v>65</v>
      </c>
      <c r="V20" s="60"/>
      <c r="W20" s="23"/>
      <c r="X20" s="23">
        <v>3</v>
      </c>
      <c r="Y20" s="23">
        <v>1</v>
      </c>
      <c r="Z20" s="23">
        <v>3</v>
      </c>
      <c r="AA20" s="54"/>
    </row>
    <row r="21" spans="1:27" s="6" customFormat="1" x14ac:dyDescent="0.2">
      <c r="A21" s="13" t="s">
        <v>46</v>
      </c>
      <c r="B21" s="49" t="s">
        <v>84</v>
      </c>
      <c r="C21" s="15" t="s">
        <v>73</v>
      </c>
      <c r="D21" s="59">
        <f t="shared" si="6"/>
        <v>225</v>
      </c>
      <c r="E21" s="59">
        <f t="shared" si="7"/>
        <v>40</v>
      </c>
      <c r="F21" s="21">
        <f t="shared" si="8"/>
        <v>10</v>
      </c>
      <c r="G21" s="21">
        <f t="shared" si="9"/>
        <v>30</v>
      </c>
      <c r="H21" s="22">
        <v>0</v>
      </c>
      <c r="I21" s="22">
        <v>30</v>
      </c>
      <c r="J21" s="22">
        <v>0</v>
      </c>
      <c r="K21" s="22">
        <v>0</v>
      </c>
      <c r="L21" s="56">
        <f t="shared" ref="L21:L22" si="12">U21</f>
        <v>185</v>
      </c>
      <c r="M21" s="60"/>
      <c r="N21" s="60"/>
      <c r="O21" s="60"/>
      <c r="P21" s="60"/>
      <c r="Q21" s="60"/>
      <c r="R21" s="60"/>
      <c r="S21" s="60">
        <v>10</v>
      </c>
      <c r="T21" s="60">
        <v>30</v>
      </c>
      <c r="U21" s="60">
        <f t="shared" ref="U21:U22" si="13">(Z21*25)-(S21+T21)</f>
        <v>185</v>
      </c>
      <c r="V21" s="60"/>
      <c r="W21" s="23"/>
      <c r="X21" s="23">
        <v>9</v>
      </c>
      <c r="Y21" s="23">
        <v>1</v>
      </c>
      <c r="Z21" s="23">
        <v>9</v>
      </c>
      <c r="AA21" s="54"/>
    </row>
    <row r="22" spans="1:27" s="6" customFormat="1" x14ac:dyDescent="0.2">
      <c r="A22" s="13" t="s">
        <v>47</v>
      </c>
      <c r="B22" s="49" t="s">
        <v>85</v>
      </c>
      <c r="C22" s="15" t="s">
        <v>74</v>
      </c>
      <c r="D22" s="59">
        <f t="shared" si="6"/>
        <v>100</v>
      </c>
      <c r="E22" s="59">
        <f t="shared" si="7"/>
        <v>12</v>
      </c>
      <c r="F22" s="21">
        <f t="shared" si="8"/>
        <v>2</v>
      </c>
      <c r="G22" s="21">
        <f t="shared" si="9"/>
        <v>10</v>
      </c>
      <c r="H22" s="22">
        <v>0</v>
      </c>
      <c r="I22" s="22">
        <v>10</v>
      </c>
      <c r="J22" s="22">
        <v>0</v>
      </c>
      <c r="K22" s="22">
        <v>0</v>
      </c>
      <c r="L22" s="56">
        <f t="shared" si="12"/>
        <v>88</v>
      </c>
      <c r="M22" s="60"/>
      <c r="N22" s="60"/>
      <c r="O22" s="60"/>
      <c r="P22" s="60"/>
      <c r="Q22" s="60"/>
      <c r="R22" s="60"/>
      <c r="S22" s="60">
        <v>2</v>
      </c>
      <c r="T22" s="60">
        <v>10</v>
      </c>
      <c r="U22" s="60">
        <f t="shared" si="13"/>
        <v>88</v>
      </c>
      <c r="V22" s="60"/>
      <c r="W22" s="23"/>
      <c r="X22" s="23">
        <v>4</v>
      </c>
      <c r="Y22" s="23">
        <v>1</v>
      </c>
      <c r="Z22" s="23">
        <v>4</v>
      </c>
      <c r="AA22" s="54"/>
    </row>
    <row r="23" spans="1:27" s="6" customFormat="1" x14ac:dyDescent="0.2">
      <c r="A23" s="13" t="s">
        <v>48</v>
      </c>
      <c r="B23" s="50" t="s">
        <v>86</v>
      </c>
      <c r="C23" s="15" t="s">
        <v>73</v>
      </c>
      <c r="D23" s="59">
        <f t="shared" si="6"/>
        <v>200</v>
      </c>
      <c r="E23" s="59">
        <f t="shared" si="7"/>
        <v>40</v>
      </c>
      <c r="F23" s="21">
        <f t="shared" si="8"/>
        <v>0</v>
      </c>
      <c r="G23" s="21">
        <f t="shared" si="9"/>
        <v>40</v>
      </c>
      <c r="H23" s="22">
        <v>0</v>
      </c>
      <c r="I23" s="22">
        <v>40</v>
      </c>
      <c r="J23" s="22">
        <v>0</v>
      </c>
      <c r="K23" s="22">
        <v>0</v>
      </c>
      <c r="L23" s="56">
        <f>U23+R23</f>
        <v>160</v>
      </c>
      <c r="M23" s="60"/>
      <c r="N23" s="60"/>
      <c r="O23" s="60"/>
      <c r="P23" s="60"/>
      <c r="Q23" s="60">
        <v>12</v>
      </c>
      <c r="R23" s="60">
        <f>(2*25)-(P23+Q23)</f>
        <v>38</v>
      </c>
      <c r="S23" s="60"/>
      <c r="T23" s="60">
        <v>28</v>
      </c>
      <c r="U23" s="60">
        <f>(6*25)-(S23+T23)</f>
        <v>122</v>
      </c>
      <c r="V23" s="60"/>
      <c r="W23" s="23">
        <v>2</v>
      </c>
      <c r="X23" s="23">
        <v>6</v>
      </c>
      <c r="Y23" s="23">
        <v>2</v>
      </c>
      <c r="Z23" s="23">
        <v>8</v>
      </c>
      <c r="AA23" s="54"/>
    </row>
    <row r="24" spans="1:27" s="6" customFormat="1" x14ac:dyDescent="0.2">
      <c r="A24" s="13" t="s">
        <v>49</v>
      </c>
      <c r="B24" s="48" t="s">
        <v>70</v>
      </c>
      <c r="C24" s="15" t="s">
        <v>74</v>
      </c>
      <c r="D24" s="59">
        <f t="shared" si="6"/>
        <v>300</v>
      </c>
      <c r="E24" s="59">
        <f t="shared" si="7"/>
        <v>60</v>
      </c>
      <c r="F24" s="21">
        <f t="shared" si="8"/>
        <v>0</v>
      </c>
      <c r="G24" s="21">
        <f t="shared" si="9"/>
        <v>60</v>
      </c>
      <c r="H24" s="22">
        <v>0</v>
      </c>
      <c r="I24" s="22">
        <v>60</v>
      </c>
      <c r="J24" s="22">
        <v>0</v>
      </c>
      <c r="K24" s="22">
        <v>0</v>
      </c>
      <c r="L24" s="56">
        <f>U24+R24</f>
        <v>240</v>
      </c>
      <c r="M24" s="60"/>
      <c r="N24" s="60"/>
      <c r="O24" s="60"/>
      <c r="P24" s="60"/>
      <c r="Q24" s="60">
        <v>30</v>
      </c>
      <c r="R24" s="60">
        <v>120</v>
      </c>
      <c r="S24" s="60"/>
      <c r="T24" s="60">
        <v>30</v>
      </c>
      <c r="U24" s="60">
        <v>120</v>
      </c>
      <c r="V24" s="60"/>
      <c r="W24" s="23">
        <v>6</v>
      </c>
      <c r="X24" s="23">
        <v>6</v>
      </c>
      <c r="Y24" s="23">
        <v>2</v>
      </c>
      <c r="Z24" s="23">
        <v>12</v>
      </c>
      <c r="AA24" s="54"/>
    </row>
    <row r="25" spans="1:27" s="6" customFormat="1" x14ac:dyDescent="0.2">
      <c r="A25" s="13" t="s">
        <v>92</v>
      </c>
      <c r="B25" s="48" t="s">
        <v>71</v>
      </c>
      <c r="C25" s="15" t="s">
        <v>74</v>
      </c>
      <c r="D25" s="59">
        <f t="shared" si="6"/>
        <v>120</v>
      </c>
      <c r="E25" s="59">
        <f t="shared" si="7"/>
        <v>0</v>
      </c>
      <c r="F25" s="21">
        <f t="shared" si="8"/>
        <v>0</v>
      </c>
      <c r="G25" s="21">
        <f t="shared" si="9"/>
        <v>0</v>
      </c>
      <c r="H25" s="22">
        <v>0</v>
      </c>
      <c r="I25" s="22">
        <v>0</v>
      </c>
      <c r="J25" s="22">
        <v>0</v>
      </c>
      <c r="K25" s="22">
        <v>0</v>
      </c>
      <c r="L25" s="56">
        <f>U25+R25</f>
        <v>120</v>
      </c>
      <c r="M25" s="60"/>
      <c r="N25" s="60"/>
      <c r="O25" s="60"/>
      <c r="P25" s="60"/>
      <c r="Q25" s="60"/>
      <c r="R25" s="60">
        <v>60</v>
      </c>
      <c r="S25" s="60"/>
      <c r="T25" s="60"/>
      <c r="U25" s="60">
        <v>60</v>
      </c>
      <c r="V25" s="60"/>
      <c r="W25" s="23">
        <v>2</v>
      </c>
      <c r="X25" s="23">
        <v>2</v>
      </c>
      <c r="Y25" s="23"/>
      <c r="Z25" s="23">
        <v>4</v>
      </c>
      <c r="AA25" s="54"/>
    </row>
    <row r="26" spans="1:27" s="6" customFormat="1" x14ac:dyDescent="0.2">
      <c r="A26" s="69" t="s">
        <v>0</v>
      </c>
      <c r="B26" s="69"/>
      <c r="C26" s="69"/>
      <c r="D26" s="78">
        <f t="shared" ref="D26:Z26" si="14">SUM(D7:D25)</f>
        <v>2270</v>
      </c>
      <c r="E26" s="78">
        <f t="shared" si="14"/>
        <v>360</v>
      </c>
      <c r="F26" s="78">
        <f>SUM(F7:F25)</f>
        <v>70</v>
      </c>
      <c r="G26" s="78">
        <f>SUM(G7:G25)</f>
        <v>290</v>
      </c>
      <c r="H26" s="78">
        <f>SUM(H7:H25)</f>
        <v>55</v>
      </c>
      <c r="I26" s="78">
        <f t="shared" ref="I26:K26" si="15">SUM(I7:I25)</f>
        <v>235</v>
      </c>
      <c r="J26" s="78">
        <f t="shared" si="15"/>
        <v>0</v>
      </c>
      <c r="K26" s="78">
        <f t="shared" si="15"/>
        <v>0</v>
      </c>
      <c r="L26" s="78">
        <f>SUM(L7:L25)</f>
        <v>1910</v>
      </c>
      <c r="M26" s="20">
        <f t="shared" si="14"/>
        <v>30</v>
      </c>
      <c r="N26" s="20">
        <f t="shared" si="14"/>
        <v>90</v>
      </c>
      <c r="O26" s="20">
        <f t="shared" si="14"/>
        <v>630</v>
      </c>
      <c r="P26" s="20">
        <f t="shared" si="14"/>
        <v>23</v>
      </c>
      <c r="Q26" s="20">
        <f t="shared" si="14"/>
        <v>97</v>
      </c>
      <c r="R26" s="20">
        <f t="shared" si="14"/>
        <v>640</v>
      </c>
      <c r="S26" s="20">
        <f t="shared" si="14"/>
        <v>17</v>
      </c>
      <c r="T26" s="20">
        <f t="shared" si="14"/>
        <v>103</v>
      </c>
      <c r="U26" s="20">
        <f t="shared" si="14"/>
        <v>640</v>
      </c>
      <c r="V26" s="20">
        <f t="shared" si="14"/>
        <v>30</v>
      </c>
      <c r="W26" s="20">
        <f t="shared" si="14"/>
        <v>30</v>
      </c>
      <c r="X26" s="20">
        <f t="shared" si="14"/>
        <v>30</v>
      </c>
      <c r="Y26" s="78">
        <f t="shared" si="14"/>
        <v>20</v>
      </c>
      <c r="Z26" s="78">
        <f t="shared" si="14"/>
        <v>90</v>
      </c>
    </row>
    <row r="27" spans="1:27" s="6" customFormat="1" x14ac:dyDescent="0.2">
      <c r="A27" s="69"/>
      <c r="B27" s="69"/>
      <c r="C27" s="69"/>
      <c r="D27" s="78"/>
      <c r="E27" s="78"/>
      <c r="F27" s="78"/>
      <c r="G27" s="78"/>
      <c r="H27" s="78"/>
      <c r="I27" s="78"/>
      <c r="J27" s="78"/>
      <c r="K27" s="78"/>
      <c r="L27" s="78"/>
      <c r="M27" s="78">
        <f>SUM(M26:O26)</f>
        <v>750</v>
      </c>
      <c r="N27" s="78"/>
      <c r="O27" s="78"/>
      <c r="P27" s="78">
        <f>SUM(P26:R26)</f>
        <v>760</v>
      </c>
      <c r="Q27" s="78"/>
      <c r="R27" s="78"/>
      <c r="S27" s="78">
        <f>SUM(S26:U26)</f>
        <v>760</v>
      </c>
      <c r="T27" s="78"/>
      <c r="U27" s="78"/>
      <c r="V27" s="78">
        <f>SUM(V26:X26)</f>
        <v>90</v>
      </c>
      <c r="W27" s="78"/>
      <c r="X27" s="78"/>
      <c r="Y27" s="78"/>
      <c r="Z27" s="78"/>
    </row>
    <row r="28" spans="1:27" s="11" customFormat="1" x14ac:dyDescent="0.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7" s="11" customFormat="1" x14ac:dyDescent="0.5">
      <c r="A29" s="2"/>
      <c r="B29" s="2"/>
      <c r="C29" s="16"/>
      <c r="D29" s="2"/>
      <c r="E29" s="2"/>
      <c r="F29" s="2"/>
      <c r="G29" s="2"/>
      <c r="H29" s="58"/>
      <c r="I29" s="2"/>
      <c r="J29" s="58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7" s="11" customFormat="1" x14ac:dyDescent="0.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7" s="11" customFormat="1" x14ac:dyDescent="0.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7" s="11" customFormat="1" x14ac:dyDescent="0.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x14ac:dyDescent="0.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x14ac:dyDescent="0.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x14ac:dyDescent="0.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x14ac:dyDescent="0.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x14ac:dyDescent="0.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x14ac:dyDescent="0.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x14ac:dyDescent="0.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x14ac:dyDescent="0.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x14ac:dyDescent="0.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x14ac:dyDescent="0.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x14ac:dyDescent="0.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x14ac:dyDescent="0.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x14ac:dyDescent="0.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x14ac:dyDescent="0.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x14ac:dyDescent="0.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x14ac:dyDescent="0.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x14ac:dyDescent="0.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x14ac:dyDescent="0.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x14ac:dyDescent="0.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x14ac:dyDescent="0.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x14ac:dyDescent="0.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x14ac:dyDescent="0.5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  <row r="55" spans="1:26" s="11" customFormat="1" x14ac:dyDescent="0.5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2"/>
      <c r="W55" s="2"/>
      <c r="X55" s="2"/>
      <c r="Y55" s="10"/>
      <c r="Z55" s="10"/>
    </row>
    <row r="56" spans="1:26" s="11" customFormat="1" x14ac:dyDescent="0.5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2"/>
      <c r="W56" s="2"/>
      <c r="X56" s="2"/>
      <c r="Y56" s="10"/>
      <c r="Z56" s="10"/>
    </row>
  </sheetData>
  <dataConsolidate/>
  <mergeCells count="45">
    <mergeCell ref="AA3:AA6"/>
    <mergeCell ref="H26:H27"/>
    <mergeCell ref="Y26:Y27"/>
    <mergeCell ref="V27:X27"/>
    <mergeCell ref="Z26:Z27"/>
    <mergeCell ref="I26:I27"/>
    <mergeCell ref="J26:J27"/>
    <mergeCell ref="M27:O27"/>
    <mergeCell ref="P27:R27"/>
    <mergeCell ref="S27:U27"/>
    <mergeCell ref="L26:L27"/>
    <mergeCell ref="K26:K27"/>
    <mergeCell ref="S4:U4"/>
    <mergeCell ref="V3:Z3"/>
    <mergeCell ref="V4:X4"/>
    <mergeCell ref="Y4:Z4"/>
    <mergeCell ref="A26:C27"/>
    <mergeCell ref="D26:D27"/>
    <mergeCell ref="E26:E27"/>
    <mergeCell ref="F26:F27"/>
    <mergeCell ref="G26:G27"/>
    <mergeCell ref="X5:X6"/>
    <mergeCell ref="M3:U3"/>
    <mergeCell ref="Z5:Z6"/>
    <mergeCell ref="Y5:Y6"/>
    <mergeCell ref="S5:U5"/>
    <mergeCell ref="M4:R4"/>
    <mergeCell ref="M5:O5"/>
    <mergeCell ref="P5:R5"/>
    <mergeCell ref="K4:K6"/>
    <mergeCell ref="V5:V6"/>
    <mergeCell ref="W5:W6"/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B3:B6"/>
    <mergeCell ref="G4:G6"/>
    <mergeCell ref="I4:I6"/>
    <mergeCell ref="F4:F6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zalacznik_nr_1</vt:lpstr>
      <vt:lpstr>zalacznik_nr_2</vt:lpstr>
      <vt:lpstr>zalacznik_nr_2!Obszar_wydruku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Wiesława Wrzesińska</cp:lastModifiedBy>
  <cp:lastPrinted>2020-11-19T13:11:44Z</cp:lastPrinted>
  <dcterms:created xsi:type="dcterms:W3CDTF">2000-08-09T08:42:37Z</dcterms:created>
  <dcterms:modified xsi:type="dcterms:W3CDTF">2023-05-17T13:10:15Z</dcterms:modified>
</cp:coreProperties>
</file>