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A6FCFD45-C95A-4F14-B905-C202A8FAA253}" xr6:coauthVersionLast="36" xr6:coauthVersionMax="47" xr10:uidLastSave="{00000000-0000-0000-0000-000000000000}"/>
  <bookViews>
    <workbookView xWindow="0" yWindow="0" windowWidth="21600" windowHeight="9135" activeTab="1" xr2:uid="{00000000-000D-0000-FFFF-FFFF00000000}"/>
  </bookViews>
  <sheets>
    <sheet name="załącznik nr 1 SS" sheetId="3" r:id="rId1"/>
    <sheet name="załącznik nr 2 SN" sheetId="4" r:id="rId2"/>
  </sheets>
  <definedNames>
    <definedName name="_xlnm.Print_Area" localSheetId="0">'załącznik nr 1 SS'!$A$1:$AX$58</definedName>
    <definedName name="_xlnm.Print_Area" localSheetId="1">'załącznik nr 2 SN'!$A$1:$AY$58</definedName>
    <definedName name="OLE_LINK1" localSheetId="0">'załącznik nr 1 SS'!#REF!</definedName>
    <definedName name="OLE_LINK1" localSheetId="1">'załącznik nr 2 SN'!#REF!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G40" i="3" l="1"/>
  <c r="H40" i="3"/>
  <c r="O40" i="3"/>
  <c r="F40" i="3"/>
  <c r="G40" i="4"/>
  <c r="H40" i="4"/>
  <c r="O40" i="4"/>
  <c r="F40" i="4"/>
  <c r="AY54" i="3"/>
  <c r="AY48" i="3"/>
  <c r="AY42" i="3"/>
  <c r="AY29" i="3"/>
  <c r="AY19" i="3"/>
  <c r="AY8" i="3"/>
  <c r="AX54" i="4"/>
  <c r="AX48" i="4"/>
  <c r="AX42" i="4"/>
  <c r="AX29" i="4"/>
  <c r="AX19" i="4"/>
  <c r="AX8" i="4"/>
  <c r="AX59" i="4"/>
  <c r="P56" i="4"/>
  <c r="O56" i="4"/>
  <c r="H56" i="4"/>
  <c r="H55" i="4"/>
  <c r="H54" i="4"/>
  <c r="G56" i="4"/>
  <c r="D56" i="4"/>
  <c r="P55" i="4"/>
  <c r="O55" i="4"/>
  <c r="G55" i="4"/>
  <c r="D55" i="4"/>
  <c r="AY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N54" i="4"/>
  <c r="M54" i="4"/>
  <c r="L54" i="4"/>
  <c r="K54" i="4"/>
  <c r="J54" i="4"/>
  <c r="I54" i="4"/>
  <c r="P53" i="4"/>
  <c r="O53" i="4"/>
  <c r="H53" i="4"/>
  <c r="G53" i="4"/>
  <c r="D53" i="4"/>
  <c r="P52" i="4"/>
  <c r="O52" i="4"/>
  <c r="H52" i="4"/>
  <c r="G52" i="4"/>
  <c r="D52" i="4"/>
  <c r="P51" i="4"/>
  <c r="O51" i="4"/>
  <c r="H51" i="4"/>
  <c r="G51" i="4"/>
  <c r="D51" i="4"/>
  <c r="D49" i="4"/>
  <c r="D50" i="4"/>
  <c r="D48" i="4"/>
  <c r="P50" i="4"/>
  <c r="O50" i="4"/>
  <c r="H50" i="4"/>
  <c r="G50" i="4"/>
  <c r="P49" i="4"/>
  <c r="O49" i="4"/>
  <c r="H49" i="4"/>
  <c r="G49" i="4"/>
  <c r="AY48" i="4"/>
  <c r="AW48" i="4"/>
  <c r="AV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N48" i="4"/>
  <c r="M48" i="4"/>
  <c r="L48" i="4"/>
  <c r="K48" i="4"/>
  <c r="J48" i="4"/>
  <c r="I48" i="4"/>
  <c r="P47" i="4"/>
  <c r="O47" i="4"/>
  <c r="H47" i="4"/>
  <c r="G47" i="4"/>
  <c r="D47" i="4"/>
  <c r="P46" i="4"/>
  <c r="O46" i="4"/>
  <c r="H46" i="4"/>
  <c r="G46" i="4"/>
  <c r="D46" i="4"/>
  <c r="P45" i="4"/>
  <c r="O45" i="4"/>
  <c r="H45" i="4"/>
  <c r="G45" i="4"/>
  <c r="D45" i="4"/>
  <c r="P44" i="4"/>
  <c r="O44" i="4"/>
  <c r="H44" i="4"/>
  <c r="G44" i="4"/>
  <c r="F44" i="4"/>
  <c r="D44" i="4"/>
  <c r="P43" i="4"/>
  <c r="O43" i="4"/>
  <c r="H43" i="4"/>
  <c r="G43" i="4"/>
  <c r="D43" i="4"/>
  <c r="AY42" i="4"/>
  <c r="AW42" i="4"/>
  <c r="AV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N42" i="4"/>
  <c r="M42" i="4"/>
  <c r="L42" i="4"/>
  <c r="K42" i="4"/>
  <c r="J42" i="4"/>
  <c r="I42" i="4"/>
  <c r="P40" i="4"/>
  <c r="D40" i="4"/>
  <c r="P39" i="4"/>
  <c r="O39" i="4"/>
  <c r="H39" i="4"/>
  <c r="G39" i="4"/>
  <c r="D39" i="4"/>
  <c r="P38" i="4"/>
  <c r="O38" i="4"/>
  <c r="H38" i="4"/>
  <c r="G38" i="4"/>
  <c r="D38" i="4"/>
  <c r="P37" i="4"/>
  <c r="O37" i="4"/>
  <c r="H37" i="4"/>
  <c r="G37" i="4"/>
  <c r="D37" i="4"/>
  <c r="P36" i="4"/>
  <c r="O36" i="4"/>
  <c r="H36" i="4"/>
  <c r="G36" i="4"/>
  <c r="D36" i="4"/>
  <c r="P35" i="4"/>
  <c r="O35" i="4"/>
  <c r="H35" i="4"/>
  <c r="G35" i="4"/>
  <c r="D35" i="4"/>
  <c r="P34" i="4"/>
  <c r="O34" i="4"/>
  <c r="H34" i="4"/>
  <c r="G34" i="4"/>
  <c r="D34" i="4"/>
  <c r="P33" i="4"/>
  <c r="O33" i="4"/>
  <c r="H33" i="4"/>
  <c r="G33" i="4"/>
  <c r="D33" i="4"/>
  <c r="P32" i="4"/>
  <c r="O32" i="4"/>
  <c r="H32" i="4"/>
  <c r="G32" i="4"/>
  <c r="D32" i="4"/>
  <c r="P31" i="4"/>
  <c r="O31" i="4"/>
  <c r="H31" i="4"/>
  <c r="G31" i="4"/>
  <c r="D31" i="4"/>
  <c r="P30" i="4"/>
  <c r="O30" i="4"/>
  <c r="H30" i="4"/>
  <c r="G30" i="4"/>
  <c r="D30" i="4"/>
  <c r="AY29" i="4"/>
  <c r="AW29" i="4"/>
  <c r="AV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N29" i="4"/>
  <c r="M29" i="4"/>
  <c r="L29" i="4"/>
  <c r="K29" i="4"/>
  <c r="J29" i="4"/>
  <c r="I29" i="4"/>
  <c r="P28" i="4"/>
  <c r="O28" i="4"/>
  <c r="H28" i="4"/>
  <c r="G28" i="4"/>
  <c r="D28" i="4"/>
  <c r="P27" i="4"/>
  <c r="O27" i="4"/>
  <c r="H27" i="4"/>
  <c r="G27" i="4"/>
  <c r="D27" i="4"/>
  <c r="P26" i="4"/>
  <c r="O26" i="4"/>
  <c r="H26" i="4"/>
  <c r="G26" i="4"/>
  <c r="D26" i="4"/>
  <c r="P25" i="4"/>
  <c r="O25" i="4"/>
  <c r="H25" i="4"/>
  <c r="G25" i="4"/>
  <c r="D25" i="4"/>
  <c r="P24" i="4"/>
  <c r="O24" i="4"/>
  <c r="H24" i="4"/>
  <c r="G24" i="4"/>
  <c r="D24" i="4"/>
  <c r="P23" i="4"/>
  <c r="O23" i="4"/>
  <c r="H23" i="4"/>
  <c r="G23" i="4"/>
  <c r="D23" i="4"/>
  <c r="P22" i="4"/>
  <c r="O22" i="4"/>
  <c r="H22" i="4"/>
  <c r="G22" i="4"/>
  <c r="D22" i="4"/>
  <c r="P21" i="4"/>
  <c r="O21" i="4"/>
  <c r="H21" i="4"/>
  <c r="G21" i="4"/>
  <c r="D21" i="4"/>
  <c r="P20" i="4"/>
  <c r="O20" i="4"/>
  <c r="H20" i="4"/>
  <c r="G20" i="4"/>
  <c r="D20" i="4"/>
  <c r="AY19" i="4"/>
  <c r="AW19" i="4"/>
  <c r="AV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N19" i="4"/>
  <c r="M19" i="4"/>
  <c r="L19" i="4"/>
  <c r="K19" i="4"/>
  <c r="J19" i="4"/>
  <c r="I19" i="4"/>
  <c r="P18" i="4"/>
  <c r="O18" i="4"/>
  <c r="H18" i="4"/>
  <c r="G18" i="4"/>
  <c r="D18" i="4"/>
  <c r="P17" i="4"/>
  <c r="O17" i="4"/>
  <c r="H17" i="4"/>
  <c r="G17" i="4"/>
  <c r="D17" i="4"/>
  <c r="P16" i="4"/>
  <c r="O16" i="4"/>
  <c r="H16" i="4"/>
  <c r="G16" i="4"/>
  <c r="D16" i="4"/>
  <c r="P15" i="4"/>
  <c r="O15" i="4"/>
  <c r="H15" i="4"/>
  <c r="G15" i="4"/>
  <c r="D15" i="4"/>
  <c r="P14" i="4"/>
  <c r="O14" i="4"/>
  <c r="H14" i="4"/>
  <c r="G14" i="4"/>
  <c r="D14" i="4"/>
  <c r="P13" i="4"/>
  <c r="O13" i="4"/>
  <c r="H13" i="4"/>
  <c r="G13" i="4"/>
  <c r="D13" i="4"/>
  <c r="P12" i="4"/>
  <c r="O12" i="4"/>
  <c r="H12" i="4"/>
  <c r="G12" i="4"/>
  <c r="D12" i="4"/>
  <c r="P11" i="4"/>
  <c r="O11" i="4"/>
  <c r="H11" i="4"/>
  <c r="G11" i="4"/>
  <c r="D11" i="4"/>
  <c r="P10" i="4"/>
  <c r="O10" i="4"/>
  <c r="H10" i="4"/>
  <c r="G10" i="4"/>
  <c r="D10" i="4"/>
  <c r="P9" i="4"/>
  <c r="O9" i="4"/>
  <c r="H9" i="4"/>
  <c r="G9" i="4"/>
  <c r="D9" i="4"/>
  <c r="AY8" i="4"/>
  <c r="AW8" i="4"/>
  <c r="AV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N8" i="4"/>
  <c r="M8" i="4"/>
  <c r="L8" i="4"/>
  <c r="K8" i="4"/>
  <c r="J8" i="4"/>
  <c r="I8" i="4"/>
  <c r="P39" i="3"/>
  <c r="O39" i="3"/>
  <c r="H39" i="3"/>
  <c r="G39" i="3"/>
  <c r="D39" i="3"/>
  <c r="AX8" i="3"/>
  <c r="P11" i="3"/>
  <c r="O11" i="3"/>
  <c r="H11" i="3"/>
  <c r="G11" i="3"/>
  <c r="D11" i="3"/>
  <c r="P56" i="3"/>
  <c r="P55" i="3"/>
  <c r="O56" i="3"/>
  <c r="O55" i="3"/>
  <c r="H56" i="3"/>
  <c r="H55" i="3"/>
  <c r="G56" i="3"/>
  <c r="G55" i="3"/>
  <c r="P50" i="3"/>
  <c r="P51" i="3"/>
  <c r="P52" i="3"/>
  <c r="P53" i="3"/>
  <c r="P49" i="3"/>
  <c r="O50" i="3"/>
  <c r="O51" i="3"/>
  <c r="O52" i="3"/>
  <c r="O53" i="3"/>
  <c r="O49" i="3"/>
  <c r="H50" i="3"/>
  <c r="H51" i="3"/>
  <c r="H52" i="3"/>
  <c r="H53" i="3"/>
  <c r="H49" i="3"/>
  <c r="G50" i="3"/>
  <c r="G51" i="3"/>
  <c r="G52" i="3"/>
  <c r="G53" i="3"/>
  <c r="G49" i="3"/>
  <c r="P45" i="3"/>
  <c r="P44" i="3"/>
  <c r="P46" i="3"/>
  <c r="P47" i="3"/>
  <c r="P43" i="3"/>
  <c r="O45" i="3"/>
  <c r="O44" i="3"/>
  <c r="O46" i="3"/>
  <c r="O47" i="3"/>
  <c r="O43" i="3"/>
  <c r="H45" i="3"/>
  <c r="H44" i="3"/>
  <c r="H46" i="3"/>
  <c r="H47" i="3"/>
  <c r="H43" i="3"/>
  <c r="G45" i="3"/>
  <c r="G44" i="3"/>
  <c r="G46" i="3"/>
  <c r="G47" i="3"/>
  <c r="G43" i="3"/>
  <c r="D37" i="3"/>
  <c r="G37" i="3"/>
  <c r="H37" i="3"/>
  <c r="O37" i="3"/>
  <c r="P37" i="3"/>
  <c r="P36" i="3"/>
  <c r="O36" i="3"/>
  <c r="H36" i="3"/>
  <c r="G36" i="3"/>
  <c r="D36" i="3"/>
  <c r="P33" i="3"/>
  <c r="O33" i="3"/>
  <c r="H33" i="3"/>
  <c r="G33" i="3"/>
  <c r="D33" i="3"/>
  <c r="P32" i="3"/>
  <c r="O32" i="3"/>
  <c r="H32" i="3"/>
  <c r="G32" i="3"/>
  <c r="D32" i="3"/>
  <c r="P31" i="3"/>
  <c r="O31" i="3"/>
  <c r="H31" i="3"/>
  <c r="G31" i="3"/>
  <c r="D31" i="3"/>
  <c r="P26" i="3"/>
  <c r="O26" i="3"/>
  <c r="H26" i="3"/>
  <c r="G26" i="3"/>
  <c r="D26" i="3"/>
  <c r="P34" i="3"/>
  <c r="P35" i="3"/>
  <c r="P38" i="3"/>
  <c r="P40" i="3"/>
  <c r="P30" i="3"/>
  <c r="O34" i="3"/>
  <c r="O35" i="3"/>
  <c r="O38" i="3"/>
  <c r="O30" i="3"/>
  <c r="H34" i="3"/>
  <c r="H35" i="3"/>
  <c r="H38" i="3"/>
  <c r="H30" i="3"/>
  <c r="G34" i="3"/>
  <c r="G35" i="3"/>
  <c r="G38" i="3"/>
  <c r="G30" i="3"/>
  <c r="I48" i="3"/>
  <c r="J48" i="3"/>
  <c r="K48" i="3"/>
  <c r="L48" i="3"/>
  <c r="M48" i="3"/>
  <c r="N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V48" i="3"/>
  <c r="AW48" i="3"/>
  <c r="AX48" i="3"/>
  <c r="D49" i="3"/>
  <c r="D50" i="3"/>
  <c r="D51" i="3"/>
  <c r="D52" i="3"/>
  <c r="D53" i="3"/>
  <c r="P21" i="3"/>
  <c r="P22" i="3"/>
  <c r="P23" i="3"/>
  <c r="P24" i="3"/>
  <c r="P25" i="3"/>
  <c r="P27" i="3"/>
  <c r="P28" i="3"/>
  <c r="M59" i="4"/>
  <c r="AV59" i="4"/>
  <c r="O8" i="4"/>
  <c r="G54" i="4"/>
  <c r="O54" i="4"/>
  <c r="F12" i="4"/>
  <c r="AY59" i="3"/>
  <c r="AY57" i="3"/>
  <c r="AY59" i="4"/>
  <c r="AL59" i="4"/>
  <c r="J59" i="4"/>
  <c r="X59" i="4"/>
  <c r="AR59" i="4"/>
  <c r="F27" i="4"/>
  <c r="AU27" i="4"/>
  <c r="D29" i="4"/>
  <c r="F33" i="4"/>
  <c r="F37" i="4"/>
  <c r="F55" i="4"/>
  <c r="P54" i="4"/>
  <c r="AT59" i="4"/>
  <c r="D19" i="4"/>
  <c r="N59" i="4"/>
  <c r="F34" i="4"/>
  <c r="F36" i="4"/>
  <c r="F38" i="4"/>
  <c r="AU38" i="4"/>
  <c r="O42" i="4"/>
  <c r="G42" i="4"/>
  <c r="D54" i="4"/>
  <c r="AX57" i="4"/>
  <c r="AP59" i="4"/>
  <c r="L59" i="4"/>
  <c r="F15" i="4"/>
  <c r="E15" i="4"/>
  <c r="D8" i="4"/>
  <c r="F22" i="4"/>
  <c r="F24" i="4"/>
  <c r="F26" i="4"/>
  <c r="AU26" i="4"/>
  <c r="F28" i="4"/>
  <c r="F43" i="4"/>
  <c r="D42" i="4"/>
  <c r="G48" i="4"/>
  <c r="P48" i="4"/>
  <c r="F51" i="4"/>
  <c r="AU51" i="4"/>
  <c r="H48" i="4"/>
  <c r="F56" i="4"/>
  <c r="E56" i="4"/>
  <c r="I59" i="4"/>
  <c r="F52" i="4"/>
  <c r="AU52" i="4"/>
  <c r="F53" i="4"/>
  <c r="AU53" i="4"/>
  <c r="F50" i="4"/>
  <c r="AU50" i="4"/>
  <c r="F45" i="4"/>
  <c r="AU45" i="4"/>
  <c r="P42" i="4"/>
  <c r="AN59" i="4"/>
  <c r="F39" i="4"/>
  <c r="AJ59" i="4"/>
  <c r="AF59" i="4"/>
  <c r="AB59" i="4"/>
  <c r="F31" i="4"/>
  <c r="F35" i="4"/>
  <c r="F32" i="4"/>
  <c r="F30" i="4"/>
  <c r="F25" i="4"/>
  <c r="O19" i="4"/>
  <c r="T59" i="4"/>
  <c r="P19" i="4"/>
  <c r="H19" i="4"/>
  <c r="G19" i="4"/>
  <c r="F17" i="4"/>
  <c r="E17" i="4"/>
  <c r="P8" i="4"/>
  <c r="AH59" i="4"/>
  <c r="F14" i="4"/>
  <c r="E14" i="4"/>
  <c r="F13" i="4"/>
  <c r="E13" i="4"/>
  <c r="E12" i="4"/>
  <c r="G8" i="4"/>
  <c r="AD59" i="4"/>
  <c r="Z59" i="4"/>
  <c r="F10" i="4"/>
  <c r="AU10" i="4"/>
  <c r="R59" i="4"/>
  <c r="H8" i="4"/>
  <c r="V59" i="4"/>
  <c r="F9" i="4"/>
  <c r="E9" i="4"/>
  <c r="AF57" i="4"/>
  <c r="Q59" i="4"/>
  <c r="Y59" i="4"/>
  <c r="AG59" i="4"/>
  <c r="AO59" i="4"/>
  <c r="AS59" i="4"/>
  <c r="AW59" i="4"/>
  <c r="AU12" i="4"/>
  <c r="Q57" i="4"/>
  <c r="Y57" i="4"/>
  <c r="AG57" i="4"/>
  <c r="AO57" i="4"/>
  <c r="AW57" i="4"/>
  <c r="AU44" i="4"/>
  <c r="E44" i="4"/>
  <c r="E50" i="4"/>
  <c r="AJ57" i="4"/>
  <c r="J57" i="4"/>
  <c r="N57" i="4"/>
  <c r="R57" i="4"/>
  <c r="V57" i="4"/>
  <c r="Z57" i="4"/>
  <c r="AD57" i="4"/>
  <c r="AH57" i="4"/>
  <c r="AL57" i="4"/>
  <c r="AP57" i="4"/>
  <c r="AT57" i="4"/>
  <c r="AY57" i="4"/>
  <c r="F11" i="4"/>
  <c r="I57" i="4"/>
  <c r="M57" i="4"/>
  <c r="O29" i="4"/>
  <c r="P29" i="4"/>
  <c r="F46" i="4"/>
  <c r="O48" i="4"/>
  <c r="F49" i="4"/>
  <c r="X57" i="4"/>
  <c r="AN57" i="4"/>
  <c r="AU43" i="4"/>
  <c r="E43" i="4"/>
  <c r="AV57" i="4"/>
  <c r="U59" i="4"/>
  <c r="AC59" i="4"/>
  <c r="AK59" i="4"/>
  <c r="U57" i="4"/>
  <c r="AC57" i="4"/>
  <c r="AK57" i="4"/>
  <c r="AS57" i="4"/>
  <c r="F20" i="4"/>
  <c r="AU20" i="4"/>
  <c r="T57" i="4"/>
  <c r="K57" i="4"/>
  <c r="K59" i="4"/>
  <c r="S57" i="4"/>
  <c r="S59" i="4"/>
  <c r="W57" i="4"/>
  <c r="W59" i="4"/>
  <c r="AA57" i="4"/>
  <c r="AA59" i="4"/>
  <c r="AE57" i="4"/>
  <c r="AE59" i="4"/>
  <c r="AI57" i="4"/>
  <c r="AI59" i="4"/>
  <c r="AM57" i="4"/>
  <c r="AM59" i="4"/>
  <c r="AQ57" i="4"/>
  <c r="AQ59" i="4"/>
  <c r="F16" i="4"/>
  <c r="F18" i="4"/>
  <c r="E18" i="4"/>
  <c r="F21" i="4"/>
  <c r="F23" i="4"/>
  <c r="G29" i="4"/>
  <c r="H29" i="4"/>
  <c r="H42" i="4"/>
  <c r="F47" i="4"/>
  <c r="E51" i="4"/>
  <c r="E55" i="4"/>
  <c r="L57" i="4"/>
  <c r="AB57" i="4"/>
  <c r="AR57" i="4"/>
  <c r="F39" i="3"/>
  <c r="F11" i="3"/>
  <c r="E11" i="3"/>
  <c r="F49" i="3"/>
  <c r="F52" i="3"/>
  <c r="AU52" i="3"/>
  <c r="F50" i="3"/>
  <c r="AU50" i="3"/>
  <c r="F51" i="3"/>
  <c r="F53" i="3"/>
  <c r="AU53" i="3"/>
  <c r="P48" i="3"/>
  <c r="O48" i="3"/>
  <c r="H48" i="3"/>
  <c r="F37" i="3"/>
  <c r="F36" i="3"/>
  <c r="F31" i="3"/>
  <c r="F32" i="3"/>
  <c r="F33" i="3"/>
  <c r="F26" i="3"/>
  <c r="D48" i="3"/>
  <c r="G48" i="3"/>
  <c r="E27" i="4"/>
  <c r="AU13" i="4"/>
  <c r="E40" i="4"/>
  <c r="D59" i="4"/>
  <c r="F54" i="4"/>
  <c r="AU14" i="4"/>
  <c r="E31" i="3"/>
  <c r="AU31" i="3"/>
  <c r="E51" i="3"/>
  <c r="AU51" i="3"/>
  <c r="E26" i="3"/>
  <c r="E36" i="3"/>
  <c r="AU36" i="3"/>
  <c r="E39" i="3"/>
  <c r="AU39" i="3"/>
  <c r="E33" i="3"/>
  <c r="AU33" i="3"/>
  <c r="E37" i="3"/>
  <c r="AU37" i="3"/>
  <c r="E32" i="3"/>
  <c r="AU32" i="3"/>
  <c r="E49" i="3"/>
  <c r="AU49" i="3"/>
  <c r="E11" i="4"/>
  <c r="AU11" i="4"/>
  <c r="E32" i="4"/>
  <c r="AU32" i="4"/>
  <c r="E37" i="4"/>
  <c r="AU37" i="4"/>
  <c r="D57" i="4"/>
  <c r="E25" i="4"/>
  <c r="AU25" i="4"/>
  <c r="E33" i="4"/>
  <c r="AU33" i="4"/>
  <c r="E54" i="4"/>
  <c r="E45" i="4"/>
  <c r="E26" i="4"/>
  <c r="E38" i="4"/>
  <c r="E24" i="4"/>
  <c r="AU24" i="4"/>
  <c r="E34" i="4"/>
  <c r="AU34" i="4"/>
  <c r="E23" i="4"/>
  <c r="AU23" i="4"/>
  <c r="E28" i="4"/>
  <c r="E21" i="4"/>
  <c r="AU21" i="4"/>
  <c r="E35" i="4"/>
  <c r="AU35" i="4"/>
  <c r="E36" i="4"/>
  <c r="AU36" i="4"/>
  <c r="E30" i="4"/>
  <c r="AU30" i="4"/>
  <c r="E31" i="4"/>
  <c r="AU31" i="4"/>
  <c r="E39" i="4"/>
  <c r="AU39" i="4"/>
  <c r="E22" i="4"/>
  <c r="AU22" i="4"/>
  <c r="E52" i="4"/>
  <c r="E53" i="4"/>
  <c r="F29" i="4"/>
  <c r="AK58" i="4"/>
  <c r="P57" i="4"/>
  <c r="O59" i="4"/>
  <c r="O57" i="4"/>
  <c r="P59" i="4"/>
  <c r="AU17" i="4"/>
  <c r="G57" i="4"/>
  <c r="Q60" i="4"/>
  <c r="AC58" i="4"/>
  <c r="Y60" i="4"/>
  <c r="E10" i="4"/>
  <c r="H57" i="4"/>
  <c r="AU49" i="4"/>
  <c r="AU48" i="4"/>
  <c r="F48" i="4"/>
  <c r="E49" i="4"/>
  <c r="AG58" i="4"/>
  <c r="H59" i="4"/>
  <c r="AU47" i="4"/>
  <c r="E47" i="4"/>
  <c r="F19" i="4"/>
  <c r="E20" i="4"/>
  <c r="U58" i="4"/>
  <c r="AC60" i="4"/>
  <c r="AU46" i="4"/>
  <c r="E46" i="4"/>
  <c r="E42" i="4"/>
  <c r="Q58" i="4"/>
  <c r="AO60" i="4"/>
  <c r="G59" i="4"/>
  <c r="F8" i="4"/>
  <c r="E16" i="4"/>
  <c r="AU16" i="4"/>
  <c r="AU8" i="4"/>
  <c r="AK60" i="4"/>
  <c r="Y58" i="4"/>
  <c r="U60" i="4"/>
  <c r="F42" i="4"/>
  <c r="AO58" i="4"/>
  <c r="AG60" i="4"/>
  <c r="E52" i="3"/>
  <c r="E53" i="3"/>
  <c r="F48" i="3"/>
  <c r="E50" i="3"/>
  <c r="P20" i="3"/>
  <c r="O21" i="3"/>
  <c r="O22" i="3"/>
  <c r="O23" i="3"/>
  <c r="O24" i="3"/>
  <c r="O25" i="3"/>
  <c r="O27" i="3"/>
  <c r="O28" i="3"/>
  <c r="O20" i="3"/>
  <c r="H21" i="3"/>
  <c r="H22" i="3"/>
  <c r="H23" i="3"/>
  <c r="H24" i="3"/>
  <c r="H25" i="3"/>
  <c r="H27" i="3"/>
  <c r="H28" i="3"/>
  <c r="H20" i="3"/>
  <c r="G21" i="3"/>
  <c r="G22" i="3"/>
  <c r="G23" i="3"/>
  <c r="G24" i="3"/>
  <c r="G25" i="3"/>
  <c r="G27" i="3"/>
  <c r="G28" i="3"/>
  <c r="G20" i="3"/>
  <c r="P10" i="3"/>
  <c r="P12" i="3"/>
  <c r="P13" i="3"/>
  <c r="P14" i="3"/>
  <c r="P15" i="3"/>
  <c r="P16" i="3"/>
  <c r="P17" i="3"/>
  <c r="P18" i="3"/>
  <c r="P9" i="3"/>
  <c r="O10" i="3"/>
  <c r="O12" i="3"/>
  <c r="O13" i="3"/>
  <c r="O14" i="3"/>
  <c r="O15" i="3"/>
  <c r="O16" i="3"/>
  <c r="O17" i="3"/>
  <c r="O18" i="3"/>
  <c r="O9" i="3"/>
  <c r="H10" i="3"/>
  <c r="H12" i="3"/>
  <c r="H13" i="3"/>
  <c r="H14" i="3"/>
  <c r="H15" i="3"/>
  <c r="H16" i="3"/>
  <c r="H17" i="3"/>
  <c r="H18" i="3"/>
  <c r="H9" i="3"/>
  <c r="G10" i="3"/>
  <c r="G12" i="3"/>
  <c r="G13" i="3"/>
  <c r="G14" i="3"/>
  <c r="G15" i="3"/>
  <c r="G16" i="3"/>
  <c r="G17" i="3"/>
  <c r="G18" i="3"/>
  <c r="G9" i="3"/>
  <c r="I54" i="3"/>
  <c r="J54" i="3"/>
  <c r="K54" i="3"/>
  <c r="L54" i="3"/>
  <c r="M54" i="3"/>
  <c r="N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I42" i="3"/>
  <c r="J42" i="3"/>
  <c r="K42" i="3"/>
  <c r="L42" i="3"/>
  <c r="M42" i="3"/>
  <c r="N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V42" i="3"/>
  <c r="AW42" i="3"/>
  <c r="AX42" i="3"/>
  <c r="I29" i="3"/>
  <c r="J29" i="3"/>
  <c r="K29" i="3"/>
  <c r="L29" i="3"/>
  <c r="M29" i="3"/>
  <c r="N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V29" i="3"/>
  <c r="AW29" i="3"/>
  <c r="AX29" i="3"/>
  <c r="I19" i="3"/>
  <c r="I8" i="3"/>
  <c r="J19" i="3"/>
  <c r="K19" i="3"/>
  <c r="L19" i="3"/>
  <c r="M19" i="3"/>
  <c r="N19" i="3"/>
  <c r="Q19" i="3"/>
  <c r="R19" i="3"/>
  <c r="S19" i="3"/>
  <c r="T19" i="3"/>
  <c r="U19" i="3"/>
  <c r="V19" i="3"/>
  <c r="W19" i="3"/>
  <c r="X19" i="3"/>
  <c r="X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V19" i="3"/>
  <c r="AW19" i="3"/>
  <c r="AX19" i="3"/>
  <c r="J8" i="3"/>
  <c r="K8" i="3"/>
  <c r="L8" i="3"/>
  <c r="M8" i="3"/>
  <c r="N8" i="3"/>
  <c r="Q8" i="3"/>
  <c r="R8" i="3"/>
  <c r="S8" i="3"/>
  <c r="T8" i="3"/>
  <c r="U8" i="3"/>
  <c r="V8" i="3"/>
  <c r="W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V8" i="3"/>
  <c r="AW8" i="3"/>
  <c r="D55" i="3"/>
  <c r="H54" i="3"/>
  <c r="D56" i="3"/>
  <c r="D12" i="3"/>
  <c r="D13" i="3"/>
  <c r="D14" i="3"/>
  <c r="D15" i="3"/>
  <c r="D16" i="3"/>
  <c r="D17" i="3"/>
  <c r="D18" i="3"/>
  <c r="D44" i="3"/>
  <c r="D46" i="3"/>
  <c r="D47" i="3"/>
  <c r="D43" i="3"/>
  <c r="D25" i="3"/>
  <c r="D24" i="3"/>
  <c r="F34" i="3"/>
  <c r="AU34" i="3"/>
  <c r="D34" i="3"/>
  <c r="D30" i="3"/>
  <c r="D28" i="3"/>
  <c r="D27" i="3"/>
  <c r="D9" i="3"/>
  <c r="D10" i="3"/>
  <c r="D20" i="3"/>
  <c r="D21" i="3"/>
  <c r="D22" i="3"/>
  <c r="D23" i="3"/>
  <c r="D35" i="3"/>
  <c r="D38" i="3"/>
  <c r="D40" i="3"/>
  <c r="F43" i="3"/>
  <c r="AU43" i="3"/>
  <c r="H42" i="3"/>
  <c r="P42" i="3"/>
  <c r="D45" i="3"/>
  <c r="F44" i="3"/>
  <c r="AU44" i="3"/>
  <c r="E29" i="4"/>
  <c r="E19" i="4"/>
  <c r="AU48" i="3"/>
  <c r="AU42" i="4"/>
  <c r="AU29" i="4"/>
  <c r="AU19" i="4"/>
  <c r="AU57" i="4"/>
  <c r="E48" i="4"/>
  <c r="E8" i="4"/>
  <c r="E57" i="4"/>
  <c r="AU59" i="4"/>
  <c r="F57" i="4"/>
  <c r="F59" i="4"/>
  <c r="AX57" i="3"/>
  <c r="E48" i="3"/>
  <c r="D8" i="3"/>
  <c r="AV57" i="3"/>
  <c r="AV59" i="3"/>
  <c r="AW57" i="3"/>
  <c r="AW59" i="3"/>
  <c r="AX59" i="3"/>
  <c r="AT57" i="3"/>
  <c r="AT59" i="3"/>
  <c r="AL57" i="3"/>
  <c r="AL59" i="3"/>
  <c r="AD57" i="3"/>
  <c r="AD59" i="3"/>
  <c r="U59" i="3"/>
  <c r="U57" i="3"/>
  <c r="K57" i="3"/>
  <c r="K59" i="3"/>
  <c r="AS59" i="3"/>
  <c r="AS57" i="3"/>
  <c r="AK59" i="3"/>
  <c r="AK57" i="3"/>
  <c r="AG59" i="3"/>
  <c r="AG57" i="3"/>
  <c r="Y59" i="3"/>
  <c r="Y57" i="3"/>
  <c r="J59" i="3"/>
  <c r="J57" i="3"/>
  <c r="I57" i="3"/>
  <c r="I59" i="3"/>
  <c r="AR57" i="3"/>
  <c r="AR59" i="3"/>
  <c r="AN59" i="3"/>
  <c r="AN57" i="3"/>
  <c r="AJ57" i="3"/>
  <c r="AJ59" i="3"/>
  <c r="AF57" i="3"/>
  <c r="AF59" i="3"/>
  <c r="AB57" i="3"/>
  <c r="AB59" i="3"/>
  <c r="W57" i="3"/>
  <c r="W59" i="3"/>
  <c r="S57" i="3"/>
  <c r="S59" i="3"/>
  <c r="M57" i="3"/>
  <c r="M59" i="3"/>
  <c r="AP57" i="3"/>
  <c r="AP59" i="3"/>
  <c r="AH57" i="3"/>
  <c r="AH59" i="3"/>
  <c r="Z57" i="3"/>
  <c r="Z59" i="3"/>
  <c r="Q59" i="3"/>
  <c r="Q57" i="3"/>
  <c r="AO59" i="3"/>
  <c r="AO57" i="3"/>
  <c r="AC59" i="3"/>
  <c r="AC57" i="3"/>
  <c r="T57" i="3"/>
  <c r="T59" i="3"/>
  <c r="N59" i="3"/>
  <c r="N57" i="3"/>
  <c r="AQ59" i="3"/>
  <c r="AQ57" i="3"/>
  <c r="AM57" i="3"/>
  <c r="AM59" i="3"/>
  <c r="AI57" i="3"/>
  <c r="AI59" i="3"/>
  <c r="AE57" i="3"/>
  <c r="AE59" i="3"/>
  <c r="AA57" i="3"/>
  <c r="AA59" i="3"/>
  <c r="V57" i="3"/>
  <c r="V59" i="3"/>
  <c r="R57" i="3"/>
  <c r="R59" i="3"/>
  <c r="L59" i="3"/>
  <c r="L57" i="3"/>
  <c r="X57" i="3"/>
  <c r="X59" i="3"/>
  <c r="F14" i="3"/>
  <c r="AU14" i="3"/>
  <c r="F10" i="3"/>
  <c r="AU10" i="3"/>
  <c r="P54" i="3"/>
  <c r="F16" i="3"/>
  <c r="AU16" i="3"/>
  <c r="F23" i="3"/>
  <c r="F12" i="3"/>
  <c r="E12" i="3"/>
  <c r="D42" i="3"/>
  <c r="F56" i="3"/>
  <c r="E56" i="3"/>
  <c r="F55" i="3"/>
  <c r="E55" i="3"/>
  <c r="H8" i="3"/>
  <c r="G8" i="3"/>
  <c r="F13" i="3"/>
  <c r="AU13" i="3"/>
  <c r="E43" i="3"/>
  <c r="E44" i="3"/>
  <c r="F46" i="3"/>
  <c r="F45" i="3"/>
  <c r="F38" i="3"/>
  <c r="F17" i="3"/>
  <c r="AU17" i="3"/>
  <c r="F15" i="3"/>
  <c r="E15" i="3"/>
  <c r="F47" i="3"/>
  <c r="P19" i="3"/>
  <c r="G19" i="3"/>
  <c r="F21" i="3"/>
  <c r="F28" i="3"/>
  <c r="F25" i="3"/>
  <c r="H19" i="3"/>
  <c r="H29" i="3"/>
  <c r="F9" i="3"/>
  <c r="E9" i="3"/>
  <c r="F20" i="3"/>
  <c r="F18" i="3"/>
  <c r="E18" i="3"/>
  <c r="O8" i="3"/>
  <c r="E34" i="3"/>
  <c r="G42" i="3"/>
  <c r="F35" i="3"/>
  <c r="AU35" i="3"/>
  <c r="G29" i="3"/>
  <c r="F22" i="3"/>
  <c r="D19" i="3"/>
  <c r="F30" i="3"/>
  <c r="O29" i="3"/>
  <c r="D29" i="3"/>
  <c r="F24" i="3"/>
  <c r="G54" i="3"/>
  <c r="O54" i="3"/>
  <c r="O42" i="3"/>
  <c r="O19" i="3"/>
  <c r="F27" i="3"/>
  <c r="P8" i="3"/>
  <c r="P29" i="3"/>
  <c r="D54" i="3"/>
  <c r="E21" i="3"/>
  <c r="E45" i="3"/>
  <c r="AU45" i="3"/>
  <c r="E30" i="3"/>
  <c r="AU30" i="3"/>
  <c r="E46" i="3"/>
  <c r="AU46" i="3"/>
  <c r="E25" i="3"/>
  <c r="E24" i="3"/>
  <c r="E38" i="3"/>
  <c r="AU38" i="3"/>
  <c r="E22" i="3"/>
  <c r="AU19" i="3"/>
  <c r="E28" i="3"/>
  <c r="E47" i="3"/>
  <c r="AU47" i="3"/>
  <c r="E40" i="3"/>
  <c r="E23" i="3"/>
  <c r="E59" i="4"/>
  <c r="D57" i="3"/>
  <c r="E14" i="3"/>
  <c r="O57" i="3"/>
  <c r="O59" i="3"/>
  <c r="F42" i="3"/>
  <c r="H57" i="3"/>
  <c r="H59" i="3"/>
  <c r="P57" i="3"/>
  <c r="P59" i="3"/>
  <c r="G57" i="3"/>
  <c r="G59" i="3"/>
  <c r="D59" i="3"/>
  <c r="E10" i="3"/>
  <c r="E16" i="3"/>
  <c r="E13" i="3"/>
  <c r="AK60" i="3"/>
  <c r="AU12" i="3"/>
  <c r="AU8" i="3"/>
  <c r="AC58" i="3"/>
  <c r="Q58" i="3"/>
  <c r="E17" i="3"/>
  <c r="Y58" i="3"/>
  <c r="AK58" i="3"/>
  <c r="AG58" i="3"/>
  <c r="Q60" i="3"/>
  <c r="AC60" i="3"/>
  <c r="AG60" i="3"/>
  <c r="Y60" i="3"/>
  <c r="E35" i="3"/>
  <c r="E20" i="3"/>
  <c r="F8" i="3"/>
  <c r="E54" i="3"/>
  <c r="F54" i="3"/>
  <c r="F29" i="3"/>
  <c r="AO60" i="3"/>
  <c r="E27" i="3"/>
  <c r="U60" i="3"/>
  <c r="F19" i="3"/>
  <c r="E42" i="3"/>
  <c r="U58" i="3"/>
  <c r="AO58" i="3"/>
  <c r="F59" i="3"/>
  <c r="F57" i="3"/>
  <c r="AU42" i="3"/>
  <c r="E8" i="3"/>
  <c r="E29" i="3"/>
  <c r="E19" i="3"/>
  <c r="AU29" i="3"/>
  <c r="AU59" i="3"/>
  <c r="AU57" i="3"/>
  <c r="E57" i="3"/>
  <c r="E59" i="3"/>
</calcChain>
</file>

<file path=xl/sharedStrings.xml><?xml version="1.0" encoding="utf-8"?>
<sst xmlns="http://schemas.openxmlformats.org/spreadsheetml/2006/main" count="423" uniqueCount="124">
  <si>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</si>
  <si>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</si>
  <si>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</si>
  <si>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</si>
  <si>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</si>
  <si>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</si>
  <si>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</si>
  <si>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</si>
  <si>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</si>
  <si>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</si>
  <si>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</si>
  <si>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</si>
  <si>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</si>
  <si>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</si>
  <si>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</si>
  <si>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</si>
  <si>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</si>
  <si>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</si>
  <si>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</si>
  <si>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7.</t>
  </si>
  <si>
    <t>8.</t>
  </si>
  <si>
    <t>9.</t>
  </si>
  <si>
    <t>10.</t>
  </si>
  <si>
    <t>D.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</si>
  <si>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</si>
  <si>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</si>
  <si>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</si>
  <si>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</si>
  <si>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</si>
  <si>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</si>
  <si>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</si>
  <si>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</si>
  <si>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</si>
  <si>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</si>
  <si>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</si>
  <si>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</si>
  <si>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</si>
  <si>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</si>
  <si>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</si>
  <si>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</si>
  <si>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</si>
  <si>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</si>
  <si>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</si>
  <si>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</si>
  <si>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</si>
  <si>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</si>
  <si>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</si>
  <si>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</si>
  <si>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</si>
  <si>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</si>
  <si>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</si>
  <si>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D1.</t>
  </si>
  <si>
    <t>Technologia informacyjna</t>
  </si>
  <si>
    <t>MODUŁ KSZTAŁCENIA SPECJALNOŚCIOWEGO</t>
  </si>
  <si>
    <t>Metody i techniki studiowania</t>
  </si>
  <si>
    <t>Pierwsza pomoc przedmedyczna</t>
  </si>
  <si>
    <t>ECTS</t>
  </si>
  <si>
    <t>zajęcia z bezpośrednim udziałem</t>
  </si>
  <si>
    <t>zajęcia kształtujące umiejętności praktyczne</t>
  </si>
  <si>
    <t>zajęcia z dziedziny nauk hum. lub społ.</t>
  </si>
  <si>
    <t>Projekty</t>
  </si>
  <si>
    <t>Seminaria</t>
  </si>
  <si>
    <t>Laboratoria</t>
  </si>
  <si>
    <t>Warsztay</t>
  </si>
  <si>
    <t>E.</t>
  </si>
  <si>
    <t>D2.</t>
  </si>
  <si>
    <t xml:space="preserve"> </t>
  </si>
  <si>
    <t>ZAL/1,2</t>
  </si>
  <si>
    <t>DK</t>
  </si>
  <si>
    <t>Matematyka</t>
  </si>
  <si>
    <t>Biologia i mikrobiologia</t>
  </si>
  <si>
    <t>Chemia i biochemia</t>
  </si>
  <si>
    <t>Prawo</t>
  </si>
  <si>
    <t>Zarządzanie i marketing</t>
  </si>
  <si>
    <t>11.</t>
  </si>
  <si>
    <t>Meteorologia i klimatologia</t>
  </si>
  <si>
    <t>Technologie w ochronie środowiska</t>
  </si>
  <si>
    <t>Ekonomia w ochronie środowiska</t>
  </si>
  <si>
    <t>Gospodarka przestrzenna</t>
  </si>
  <si>
    <t>Rynek nieruchomości</t>
  </si>
  <si>
    <t>Zarządzanie nieruchomościami</t>
  </si>
  <si>
    <t>Prawo w gospodarowaniu nieruchomościami</t>
  </si>
  <si>
    <t>C.</t>
  </si>
  <si>
    <t>MODUŁ KSZTAŁCENIA KIERUNKOWEGO</t>
  </si>
  <si>
    <t>Praktyki kierunkowe</t>
  </si>
  <si>
    <t>Praktyki specjalnościowe*</t>
  </si>
  <si>
    <t>Moduł praktyk zawodowych</t>
  </si>
  <si>
    <t>Moduł kształcenia specjalnościowego - Zarządzanie energią i audyt energetyczny*</t>
  </si>
  <si>
    <t>Moduł kształcenia specjalnościowego - Pośrednictwo, doradztwo i obrót nieruchomościami*</t>
  </si>
  <si>
    <t>Infrastruktura inżynierii środowiska</t>
  </si>
  <si>
    <t>Rysunek i projektowanie</t>
  </si>
  <si>
    <t>Ubezpieczenia i ryzyko na rynku nieruchomości</t>
  </si>
  <si>
    <t>Pośrednictwo i doradztwo na rynku nieruchomości</t>
  </si>
  <si>
    <t>Ekologia, ochrona przyrody i zrównoważony rozwój</t>
  </si>
  <si>
    <t>Suma dla specjalności  Zarządzanie energią i audyt energetyczny</t>
  </si>
  <si>
    <t>Suma dla specjalności  Pośrednictwo, doradztwo i obrót nieruchomościami</t>
  </si>
  <si>
    <t>E</t>
  </si>
  <si>
    <t>Zo</t>
  </si>
  <si>
    <t>ZAL</t>
  </si>
  <si>
    <t>Wychowanie fizyczne (tylko na studiach stacjonarnych)</t>
  </si>
  <si>
    <t>konsultacje @</t>
  </si>
  <si>
    <t>Podatki i opłaty związane z nieruchomościami</t>
  </si>
  <si>
    <t>Metody oceny projektów inwestycyjnych</t>
  </si>
  <si>
    <t>Energetyka tradycyjna i OZE</t>
  </si>
  <si>
    <t>Elementy finansów i rachunkowości</t>
  </si>
  <si>
    <t>Warehouse Property Market (Rynek nieruchomości magazynowych)</t>
  </si>
  <si>
    <t>Human Rights to a Clean Envirnment (Prawo człowieka do czystego środowiska)</t>
  </si>
  <si>
    <t>Trade Marketing and Service (Marketing handlu i usług)</t>
  </si>
  <si>
    <t>English for Green Real Estate and Environmental Management</t>
  </si>
  <si>
    <t>Inwestycje, wycena i obrót nieruchomościami – wybrane problemy</t>
  </si>
  <si>
    <t>Zarządzanie energią, kontrola i audyt energetyczny</t>
  </si>
  <si>
    <r>
      <t>Wybrane elementy</t>
    </r>
    <r>
      <rPr>
        <b/>
        <sz val="20"/>
        <rFont val="Verdana"/>
        <family val="2"/>
        <charset val="238"/>
      </rPr>
      <t xml:space="preserve"> </t>
    </r>
    <r>
      <rPr>
        <sz val="20"/>
        <rFont val="Verdana"/>
        <family val="2"/>
      </rPr>
      <t>nauk technicznych</t>
    </r>
  </si>
  <si>
    <t>Język angielski (B2 albo B2+ do wyboru)*</t>
  </si>
  <si>
    <t>Historia antropopresji / 
The History of Anthropopression (treści humanistyczne do wyboru)*</t>
  </si>
  <si>
    <t>Umiejętności interpersonalne / Negocjacje*</t>
  </si>
  <si>
    <t>Bezpieczeństwo i higiena pracy / Ergonomia*</t>
  </si>
  <si>
    <t>Przedsiębiorczość / Kierowanie zasobami ludzkimi*</t>
  </si>
  <si>
    <t>Socjologia / Komunikacja społeczna*</t>
  </si>
  <si>
    <r>
      <t xml:space="preserve">3.1. Plan studiów </t>
    </r>
    <r>
      <rPr>
        <b/>
        <u/>
        <sz val="32"/>
        <rFont val="Verdana"/>
        <family val="2"/>
        <charset val="238"/>
      </rPr>
      <t>stacjonarnych I stopnia</t>
    </r>
    <r>
      <rPr>
        <b/>
        <sz val="32"/>
        <rFont val="Verdana"/>
        <family val="2"/>
      </rPr>
      <t>: Zarządzanie ekologiczne nieruchomościami - (2023-2026)</t>
    </r>
  </si>
  <si>
    <r>
      <t>3.1. Plan studiów nie</t>
    </r>
    <r>
      <rPr>
        <b/>
        <u/>
        <sz val="32"/>
        <rFont val="Verdana"/>
        <family val="2"/>
        <charset val="238"/>
      </rPr>
      <t>stacjonarnych I stopnia</t>
    </r>
    <r>
      <rPr>
        <b/>
        <sz val="32"/>
        <rFont val="Verdana"/>
        <family val="2"/>
      </rPr>
      <t>: Zarządzanie ekologiczne nieruchomościami - (2023-2026)</t>
    </r>
  </si>
  <si>
    <t>zajęcia w języku obcym</t>
  </si>
  <si>
    <t>Seminarium dyplomowe* (w języku polskim lub obcym)</t>
  </si>
  <si>
    <r>
      <t>Wybrane elementy</t>
    </r>
    <r>
      <rPr>
        <b/>
        <sz val="20"/>
        <rFont val="Verdana"/>
        <family val="2"/>
      </rPr>
      <t xml:space="preserve"> </t>
    </r>
    <r>
      <rPr>
        <sz val="20"/>
        <rFont val="Verdana"/>
        <family val="2"/>
      </rPr>
      <t>nauk technicznych</t>
    </r>
  </si>
  <si>
    <t>Infrastruktura techniczna i logistyczna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</si>
</sst>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19"/>
      <name val="Verdana"/>
      <family val="2"/>
    </font>
    <font>
      <sz val="8"/>
      <name val="Arial CE"/>
      <charset val="238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sz val="20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sz val="20"/>
      <color rgb="FF000000"/>
      <name val="Verdana"/>
      <family val="2"/>
      <charset val="238"/>
    </font>
    <font>
      <b/>
      <sz val="32"/>
      <name val="Verdana"/>
      <family val="2"/>
      <charset val="238"/>
    </font>
    <font>
      <b/>
      <u/>
      <sz val="32"/>
      <name val="Verdana"/>
      <family val="2"/>
      <charset val="238"/>
    </font>
    <font>
      <b/>
      <sz val="32"/>
      <name val="Verdana"/>
      <family val="2"/>
    </font>
    <font>
      <b/>
      <sz val="32"/>
      <name val="Arial Narrow"/>
      <family val="2"/>
      <charset val="238"/>
    </font>
    <font>
      <sz val="32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8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3" fontId="10" fillId="4" borderId="20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10" fillId="4" borderId="22" xfId="0" applyNumberFormat="1" applyFont="1" applyFill="1" applyBorder="1" applyAlignment="1">
      <alignment horizontal="center" vertical="center"/>
    </xf>
    <xf numFmtId="3" fontId="10" fillId="4" borderId="23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10" fillId="4" borderId="24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25" xfId="0" applyNumberFormat="1" applyFont="1" applyFill="1" applyBorder="1" applyAlignment="1">
      <alignment horizontal="center" vertical="center"/>
    </xf>
    <xf numFmtId="3" fontId="10" fillId="4" borderId="26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25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3" fontId="9" fillId="4" borderId="29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3" fillId="4" borderId="20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9" fillId="5" borderId="25" xfId="0" applyNumberFormat="1" applyFont="1" applyFill="1" applyBorder="1" applyAlignment="1">
      <alignment horizontal="center" vertical="center"/>
    </xf>
    <xf numFmtId="3" fontId="9" fillId="5" borderId="26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29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3" fontId="9" fillId="3" borderId="33" xfId="0" applyNumberFormat="1" applyFont="1" applyFill="1" applyBorder="1" applyAlignment="1">
      <alignment horizontal="center" vertical="center"/>
    </xf>
    <xf numFmtId="3" fontId="9" fillId="3" borderId="34" xfId="0" applyNumberFormat="1" applyFont="1" applyFill="1" applyBorder="1" applyAlignment="1">
      <alignment horizontal="center" vertical="center"/>
    </xf>
    <xf numFmtId="3" fontId="9" fillId="3" borderId="35" xfId="0" applyNumberFormat="1" applyFont="1" applyFill="1" applyBorder="1" applyAlignment="1">
      <alignment horizontal="center" vertical="center"/>
    </xf>
    <xf numFmtId="3" fontId="12" fillId="3" borderId="33" xfId="0" applyNumberFormat="1" applyFont="1" applyFill="1" applyBorder="1" applyAlignment="1">
      <alignment horizontal="center" vertical="center"/>
    </xf>
    <xf numFmtId="3" fontId="10" fillId="3" borderId="34" xfId="0" applyNumberFormat="1" applyFont="1" applyFill="1" applyBorder="1" applyAlignment="1">
      <alignment horizontal="center" vertical="center"/>
    </xf>
    <xf numFmtId="3" fontId="10" fillId="3" borderId="35" xfId="0" applyNumberFormat="1" applyFont="1" applyFill="1" applyBorder="1" applyAlignment="1">
      <alignment horizontal="center" vertical="center"/>
    </xf>
    <xf numFmtId="3" fontId="10" fillId="3" borderId="33" xfId="0" applyNumberFormat="1" applyFont="1" applyFill="1" applyBorder="1" applyAlignment="1">
      <alignment horizontal="center" vertical="center"/>
    </xf>
    <xf numFmtId="3" fontId="9" fillId="5" borderId="4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9" fillId="3" borderId="32" xfId="0" applyNumberFormat="1" applyFont="1" applyFill="1" applyBorder="1" applyAlignment="1">
      <alignment horizontal="center" vertical="center"/>
    </xf>
    <xf numFmtId="3" fontId="13" fillId="4" borderId="24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 wrapText="1"/>
    </xf>
    <xf numFmtId="3" fontId="10" fillId="3" borderId="36" xfId="0" applyNumberFormat="1" applyFont="1" applyFill="1" applyBorder="1" applyAlignment="1">
      <alignment horizontal="center" vertical="center"/>
    </xf>
    <xf numFmtId="3" fontId="10" fillId="3" borderId="37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3" fontId="9" fillId="3" borderId="32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3" fontId="10" fillId="4" borderId="5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10" fillId="4" borderId="52" xfId="0" applyNumberFormat="1" applyFont="1" applyFill="1" applyBorder="1" applyAlignment="1">
      <alignment horizontal="center" vertical="center"/>
    </xf>
    <xf numFmtId="3" fontId="10" fillId="4" borderId="62" xfId="0" applyNumberFormat="1" applyFont="1" applyFill="1" applyBorder="1" applyAlignment="1">
      <alignment horizontal="center" vertical="center"/>
    </xf>
    <xf numFmtId="3" fontId="10" fillId="4" borderId="51" xfId="0" applyNumberFormat="1" applyFont="1" applyFill="1" applyBorder="1" applyAlignment="1">
      <alignment horizontal="center" vertical="center"/>
    </xf>
    <xf numFmtId="3" fontId="9" fillId="4" borderId="51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3" fontId="10" fillId="4" borderId="42" xfId="0" applyNumberFormat="1" applyFont="1" applyFill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3" fontId="10" fillId="0" borderId="6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3" fontId="18" fillId="5" borderId="2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18" fillId="6" borderId="31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3" fontId="19" fillId="4" borderId="24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3" fontId="19" fillId="4" borderId="25" xfId="0" applyNumberFormat="1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3" fontId="18" fillId="3" borderId="33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3" fontId="18" fillId="5" borderId="21" xfId="0" applyNumberFormat="1" applyFont="1" applyFill="1" applyBorder="1" applyAlignment="1">
      <alignment horizontal="center" vertical="center"/>
    </xf>
    <xf numFmtId="3" fontId="19" fillId="4" borderId="20" xfId="0" applyNumberFormat="1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/>
    </xf>
    <xf numFmtId="3" fontId="19" fillId="4" borderId="21" xfId="0" applyNumberFormat="1" applyFont="1" applyFill="1" applyBorder="1" applyAlignment="1">
      <alignment horizontal="center" vertical="center"/>
    </xf>
    <xf numFmtId="3" fontId="19" fillId="4" borderId="22" xfId="0" applyNumberFormat="1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8" fillId="7" borderId="45" xfId="0" applyFont="1" applyFill="1" applyBorder="1" applyAlignment="1">
      <alignment horizontal="left" vertical="center" wrapText="1"/>
    </xf>
    <xf numFmtId="3" fontId="13" fillId="4" borderId="23" xfId="0" applyNumberFormat="1" applyFont="1" applyFill="1" applyBorder="1" applyAlignment="1">
      <alignment horizontal="center" vertical="center"/>
    </xf>
    <xf numFmtId="3" fontId="13" fillId="4" borderId="21" xfId="0" applyNumberFormat="1" applyFont="1" applyFill="1" applyBorder="1" applyAlignment="1">
      <alignment horizontal="center" vertical="center"/>
    </xf>
    <xf numFmtId="3" fontId="20" fillId="4" borderId="24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3" fontId="20" fillId="4" borderId="15" xfId="0" applyNumberFormat="1" applyFont="1" applyFill="1" applyBorder="1" applyAlignment="1">
      <alignment horizontal="center" vertical="center"/>
    </xf>
    <xf numFmtId="3" fontId="20" fillId="4" borderId="25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21" fillId="3" borderId="33" xfId="0" applyNumberFormat="1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left" vertical="center"/>
    </xf>
    <xf numFmtId="0" fontId="18" fillId="3" borderId="66" xfId="0" applyFont="1" applyFill="1" applyBorder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0" fillId="0" borderId="65" xfId="0" applyFont="1" applyBorder="1" applyAlignment="1">
      <alignment vertical="center" wrapText="1"/>
    </xf>
    <xf numFmtId="0" fontId="19" fillId="0" borderId="6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70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9" fillId="0" borderId="7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65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3" fontId="13" fillId="4" borderId="42" xfId="0" applyNumberFormat="1" applyFont="1" applyFill="1" applyBorder="1" applyAlignment="1">
      <alignment horizontal="center" vertical="center"/>
    </xf>
    <xf numFmtId="3" fontId="13" fillId="4" borderId="43" xfId="0" applyNumberFormat="1" applyFont="1" applyFill="1" applyBorder="1" applyAlignment="1">
      <alignment horizontal="center" vertical="center"/>
    </xf>
    <xf numFmtId="3" fontId="13" fillId="4" borderId="27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3" fontId="13" fillId="4" borderId="51" xfId="0" applyNumberFormat="1" applyFont="1" applyFill="1" applyBorder="1" applyAlignment="1">
      <alignment horizontal="center" vertical="center"/>
    </xf>
    <xf numFmtId="3" fontId="9" fillId="5" borderId="39" xfId="0" applyNumberFormat="1" applyFont="1" applyFill="1" applyBorder="1" applyAlignment="1">
      <alignment horizontal="center" vertical="center"/>
    </xf>
    <xf numFmtId="0" fontId="9" fillId="5" borderId="66" xfId="0" applyFont="1" applyFill="1" applyBorder="1" applyAlignment="1">
      <alignment horizontal="center" vertical="center"/>
    </xf>
    <xf numFmtId="3" fontId="9" fillId="5" borderId="42" xfId="0" applyNumberFormat="1" applyFont="1" applyFill="1" applyBorder="1" applyAlignment="1">
      <alignment horizontal="center" vertical="center"/>
    </xf>
    <xf numFmtId="3" fontId="9" fillId="5" borderId="51" xfId="0" applyNumberFormat="1" applyFont="1" applyFill="1" applyBorder="1" applyAlignment="1">
      <alignment horizontal="center" vertical="center"/>
    </xf>
    <xf numFmtId="3" fontId="9" fillId="5" borderId="52" xfId="0" applyNumberFormat="1" applyFont="1" applyFill="1" applyBorder="1" applyAlignment="1">
      <alignment horizontal="center" vertical="center"/>
    </xf>
    <xf numFmtId="3" fontId="9" fillId="5" borderId="50" xfId="0" applyNumberFormat="1" applyFont="1" applyFill="1" applyBorder="1" applyAlignment="1">
      <alignment horizontal="center" vertical="center"/>
    </xf>
    <xf numFmtId="3" fontId="9" fillId="5" borderId="61" xfId="0" applyNumberFormat="1" applyFont="1" applyFill="1" applyBorder="1" applyAlignment="1">
      <alignment horizontal="center" vertical="center"/>
    </xf>
    <xf numFmtId="3" fontId="9" fillId="5" borderId="62" xfId="0" applyNumberFormat="1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3" fontId="9" fillId="0" borderId="39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3" fontId="9" fillId="5" borderId="6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3" fontId="9" fillId="5" borderId="41" xfId="0" applyNumberFormat="1" applyFont="1" applyFill="1" applyBorder="1" applyAlignment="1">
      <alignment horizontal="center" vertical="center"/>
    </xf>
    <xf numFmtId="3" fontId="9" fillId="5" borderId="48" xfId="0" applyNumberFormat="1" applyFont="1" applyFill="1" applyBorder="1" applyAlignment="1">
      <alignment horizontal="center" vertical="center"/>
    </xf>
    <xf numFmtId="3" fontId="9" fillId="5" borderId="64" xfId="0" applyNumberFormat="1" applyFont="1" applyFill="1" applyBorder="1" applyAlignment="1">
      <alignment horizontal="center" vertical="center"/>
    </xf>
    <xf numFmtId="3" fontId="9" fillId="5" borderId="60" xfId="0" applyNumberFormat="1" applyFont="1" applyFill="1" applyBorder="1" applyAlignment="1">
      <alignment horizontal="center" vertical="center"/>
    </xf>
    <xf numFmtId="3" fontId="9" fillId="5" borderId="59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 textRotation="90" wrapText="1"/>
    </xf>
    <xf numFmtId="0" fontId="0" fillId="3" borderId="53" xfId="0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9" fillId="6" borderId="38" xfId="0" applyFont="1" applyFill="1" applyBorder="1" applyAlignment="1">
      <alignment horizontal="center" vertical="center"/>
    </xf>
    <xf numFmtId="0" fontId="9" fillId="6" borderId="55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3" fontId="9" fillId="0" borderId="66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9" fillId="3" borderId="6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9" fillId="3" borderId="44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 textRotation="90" wrapText="1"/>
    </xf>
    <xf numFmtId="0" fontId="9" fillId="3" borderId="29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9" fillId="3" borderId="20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9" fillId="3" borderId="37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wrapText="1"/>
    </xf>
    <xf numFmtId="0" fontId="9" fillId="3" borderId="21" xfId="0" applyFont="1" applyFill="1" applyBorder="1" applyAlignment="1">
      <alignment horizontal="center" vertical="center" textRotation="90"/>
    </xf>
    <xf numFmtId="0" fontId="9" fillId="3" borderId="28" xfId="0" applyFont="1" applyFill="1" applyBorder="1" applyAlignment="1">
      <alignment horizontal="center" vertical="center" textRotation="90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1"/>
  <sheetViews>
    <sheetView zoomScale="30" zoomScaleNormal="30" zoomScaleSheetLayoutView="30" workbookViewId="0">
      <pane xSplit="16" ySplit="8" topLeftCell="AE18" activePane="bottomRight" state="frozen"/>
      <selection pane="topRight" activeCell="Q1" sqref="Q1"/>
      <selection pane="bottomLeft" activeCell="A9" sqref="A9"/>
      <selection pane="bottomRight" activeCell="B23" sqref="B23"/>
    </sheetView>
  </sheetViews>
  <sheetFormatPr defaultColWidth="9.06640625" defaultRowHeight="34.5" x14ac:dyDescent="0.85"/>
  <cols>
    <col min="1" max="1" width="14.19921875" style="2" customWidth="1"/>
    <col min="2" max="2" width="134.33203125" style="2" customWidth="1"/>
    <col min="3" max="3" width="28.06640625" style="11" customWidth="1"/>
    <col min="4" max="4" width="17.53125" style="11" customWidth="1"/>
    <col min="5" max="5" width="16.06640625" style="2" customWidth="1"/>
    <col min="6" max="6" width="16.59765625" style="2" customWidth="1"/>
    <col min="7" max="7" width="16.19921875" style="2" customWidth="1"/>
    <col min="8" max="8" width="16.06640625" style="2" customWidth="1"/>
    <col min="9" max="10" width="11.53125" style="2" customWidth="1"/>
    <col min="11" max="11" width="14.59765625" style="2" customWidth="1"/>
    <col min="12" max="12" width="12" style="2" customWidth="1"/>
    <col min="13" max="14" width="11.53125" style="2" customWidth="1"/>
    <col min="15" max="16" width="15.59765625" style="2" customWidth="1"/>
    <col min="17" max="40" width="11.53125" style="25" customWidth="1"/>
    <col min="41" max="46" width="9.59765625" style="2" customWidth="1"/>
    <col min="47" max="47" width="16.59765625" style="9" customWidth="1"/>
    <col min="48" max="48" width="15.06640625" style="9" customWidth="1"/>
    <col min="49" max="49" width="13" style="9" customWidth="1"/>
    <col min="50" max="51" width="11.46484375" style="8" customWidth="1"/>
    <col min="52" max="53" width="9.06640625" style="8" customWidth="1"/>
    <col min="54" max="56" width="9.06640625" style="8"/>
    <col min="57" max="57" width="24.59765625" style="8" customWidth="1"/>
    <col min="58" max="16384" width="9.06640625" style="8"/>
  </cols>
  <sheetData>
    <row r="1" spans="1:57" s="164" customFormat="1" ht="100.05" customHeight="1" x14ac:dyDescent="0.35">
      <c r="A1" s="220" t="s">
        <v>118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163"/>
      <c r="R1" s="163" t="s">
        <v>66</v>
      </c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57" s="5" customFormat="1" ht="37.5" customHeight="1" x14ac:dyDescent="0.35">
      <c r="A2" s="13" t="s">
        <v>36</v>
      </c>
      <c r="B2" s="12"/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"/>
      <c r="AP2" s="1"/>
      <c r="AQ2" s="1"/>
      <c r="AR2" s="1"/>
      <c r="AS2" s="1"/>
      <c r="AT2" s="1"/>
      <c r="AU2" s="4"/>
      <c r="AV2" s="4"/>
      <c r="AW2" s="4"/>
    </row>
    <row r="3" spans="1:57" s="5" customFormat="1" ht="30" customHeight="1" thickBo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"/>
      <c r="AP3" s="1"/>
      <c r="AQ3" s="1"/>
      <c r="AR3" s="1"/>
      <c r="AS3" s="1"/>
      <c r="AT3" s="1"/>
      <c r="AU3" s="4"/>
      <c r="AV3" s="4"/>
      <c r="AW3" s="4"/>
      <c r="AX3" s="5" t="s">
        <v>68</v>
      </c>
      <c r="AY3" s="5" t="s">
        <v>68</v>
      </c>
    </row>
    <row r="4" spans="1:57" s="6" customFormat="1" ht="53.25" customHeight="1" thickBot="1" x14ac:dyDescent="0.4">
      <c r="A4" s="221" t="s">
        <v>11</v>
      </c>
      <c r="B4" s="230" t="s">
        <v>12</v>
      </c>
      <c r="C4" s="224" t="s">
        <v>33</v>
      </c>
      <c r="D4" s="201" t="s">
        <v>56</v>
      </c>
      <c r="E4" s="227" t="s">
        <v>38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190" t="s">
        <v>39</v>
      </c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244" t="s">
        <v>44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6"/>
    </row>
    <row r="5" spans="1:57" s="6" customFormat="1" ht="53.25" customHeight="1" thickBot="1" x14ac:dyDescent="0.4">
      <c r="A5" s="222"/>
      <c r="B5" s="231"/>
      <c r="C5" s="225"/>
      <c r="D5" s="202"/>
      <c r="E5" s="234" t="s">
        <v>47</v>
      </c>
      <c r="F5" s="212" t="s">
        <v>48</v>
      </c>
      <c r="G5" s="214" t="s">
        <v>42</v>
      </c>
      <c r="H5" s="212" t="s">
        <v>50</v>
      </c>
      <c r="I5" s="203" t="s">
        <v>34</v>
      </c>
      <c r="J5" s="203" t="s">
        <v>63</v>
      </c>
      <c r="K5" s="203" t="s">
        <v>62</v>
      </c>
      <c r="L5" s="203" t="s">
        <v>61</v>
      </c>
      <c r="M5" s="203" t="s">
        <v>60</v>
      </c>
      <c r="N5" s="203" t="s">
        <v>35</v>
      </c>
      <c r="O5" s="212" t="s">
        <v>100</v>
      </c>
      <c r="P5" s="236" t="s">
        <v>49</v>
      </c>
      <c r="Q5" s="192" t="s">
        <v>3</v>
      </c>
      <c r="R5" s="193"/>
      <c r="S5" s="193"/>
      <c r="T5" s="193"/>
      <c r="U5" s="193"/>
      <c r="V5" s="193"/>
      <c r="W5" s="193"/>
      <c r="X5" s="194"/>
      <c r="Y5" s="192" t="s">
        <v>37</v>
      </c>
      <c r="Z5" s="193"/>
      <c r="AA5" s="193"/>
      <c r="AB5" s="193"/>
      <c r="AC5" s="193"/>
      <c r="AD5" s="193"/>
      <c r="AE5" s="193"/>
      <c r="AF5" s="194"/>
      <c r="AG5" s="192" t="s">
        <v>4</v>
      </c>
      <c r="AH5" s="193"/>
      <c r="AI5" s="193"/>
      <c r="AJ5" s="193"/>
      <c r="AK5" s="193"/>
      <c r="AL5" s="193"/>
      <c r="AM5" s="193"/>
      <c r="AN5" s="194"/>
      <c r="AO5" s="216" t="s">
        <v>45</v>
      </c>
      <c r="AP5" s="217"/>
      <c r="AQ5" s="217"/>
      <c r="AR5" s="217"/>
      <c r="AS5" s="217"/>
      <c r="AT5" s="217"/>
      <c r="AU5" s="244" t="s">
        <v>46</v>
      </c>
      <c r="AV5" s="245"/>
      <c r="AW5" s="245"/>
      <c r="AX5" s="245"/>
      <c r="AY5" s="246"/>
    </row>
    <row r="6" spans="1:57" s="6" customFormat="1" ht="52.5" customHeight="1" thickBot="1" x14ac:dyDescent="0.4">
      <c r="A6" s="222"/>
      <c r="B6" s="232"/>
      <c r="C6" s="225"/>
      <c r="D6" s="202"/>
      <c r="E6" s="234"/>
      <c r="F6" s="212"/>
      <c r="G6" s="214"/>
      <c r="H6" s="212"/>
      <c r="I6" s="203"/>
      <c r="J6" s="203"/>
      <c r="K6" s="203"/>
      <c r="L6" s="203"/>
      <c r="M6" s="203"/>
      <c r="N6" s="203"/>
      <c r="O6" s="212"/>
      <c r="P6" s="236"/>
      <c r="Q6" s="190" t="s">
        <v>14</v>
      </c>
      <c r="R6" s="191"/>
      <c r="S6" s="191"/>
      <c r="T6" s="195"/>
      <c r="U6" s="190" t="s">
        <v>15</v>
      </c>
      <c r="V6" s="191"/>
      <c r="W6" s="191"/>
      <c r="X6" s="195"/>
      <c r="Y6" s="190" t="s">
        <v>16</v>
      </c>
      <c r="Z6" s="191"/>
      <c r="AA6" s="191"/>
      <c r="AB6" s="195"/>
      <c r="AC6" s="190" t="s">
        <v>17</v>
      </c>
      <c r="AD6" s="191"/>
      <c r="AE6" s="191"/>
      <c r="AF6" s="195"/>
      <c r="AG6" s="190" t="s">
        <v>26</v>
      </c>
      <c r="AH6" s="191"/>
      <c r="AI6" s="191"/>
      <c r="AJ6" s="242"/>
      <c r="AK6" s="190" t="s">
        <v>27</v>
      </c>
      <c r="AL6" s="191"/>
      <c r="AM6" s="191"/>
      <c r="AN6" s="195"/>
      <c r="AO6" s="238" t="s">
        <v>0</v>
      </c>
      <c r="AP6" s="218" t="s">
        <v>1</v>
      </c>
      <c r="AQ6" s="218" t="s">
        <v>2</v>
      </c>
      <c r="AR6" s="218" t="s">
        <v>28</v>
      </c>
      <c r="AS6" s="218" t="s">
        <v>29</v>
      </c>
      <c r="AT6" s="218" t="s">
        <v>30</v>
      </c>
      <c r="AU6" s="240" t="s">
        <v>57</v>
      </c>
      <c r="AV6" s="247" t="s">
        <v>58</v>
      </c>
      <c r="AW6" s="248" t="s">
        <v>59</v>
      </c>
      <c r="AX6" s="250" t="s">
        <v>41</v>
      </c>
      <c r="AY6" s="243" t="s">
        <v>120</v>
      </c>
    </row>
    <row r="7" spans="1:57" s="6" customFormat="1" ht="210.5" customHeight="1" thickBot="1" x14ac:dyDescent="0.4">
      <c r="A7" s="223"/>
      <c r="B7" s="233"/>
      <c r="C7" s="226"/>
      <c r="D7" s="202"/>
      <c r="E7" s="235"/>
      <c r="F7" s="213"/>
      <c r="G7" s="215"/>
      <c r="H7" s="213"/>
      <c r="I7" s="204"/>
      <c r="J7" s="204"/>
      <c r="K7" s="204"/>
      <c r="L7" s="204"/>
      <c r="M7" s="204"/>
      <c r="N7" s="204"/>
      <c r="O7" s="213"/>
      <c r="P7" s="237"/>
      <c r="Q7" s="84" t="s">
        <v>24</v>
      </c>
      <c r="R7" s="29" t="s">
        <v>25</v>
      </c>
      <c r="S7" s="29" t="s">
        <v>43</v>
      </c>
      <c r="T7" s="30" t="s">
        <v>40</v>
      </c>
      <c r="U7" s="31" t="s">
        <v>24</v>
      </c>
      <c r="V7" s="29" t="s">
        <v>25</v>
      </c>
      <c r="W7" s="29" t="s">
        <v>43</v>
      </c>
      <c r="X7" s="30" t="s">
        <v>40</v>
      </c>
      <c r="Y7" s="84" t="s">
        <v>24</v>
      </c>
      <c r="Z7" s="29" t="s">
        <v>25</v>
      </c>
      <c r="AA7" s="29" t="s">
        <v>43</v>
      </c>
      <c r="AB7" s="30" t="s">
        <v>40</v>
      </c>
      <c r="AC7" s="84" t="s">
        <v>24</v>
      </c>
      <c r="AD7" s="29" t="s">
        <v>25</v>
      </c>
      <c r="AE7" s="29" t="s">
        <v>43</v>
      </c>
      <c r="AF7" s="30" t="s">
        <v>40</v>
      </c>
      <c r="AG7" s="84" t="s">
        <v>24</v>
      </c>
      <c r="AH7" s="29" t="s">
        <v>25</v>
      </c>
      <c r="AI7" s="29" t="s">
        <v>43</v>
      </c>
      <c r="AJ7" s="32" t="s">
        <v>40</v>
      </c>
      <c r="AK7" s="84" t="s">
        <v>24</v>
      </c>
      <c r="AL7" s="29" t="s">
        <v>25</v>
      </c>
      <c r="AM7" s="29" t="s">
        <v>43</v>
      </c>
      <c r="AN7" s="30" t="s">
        <v>40</v>
      </c>
      <c r="AO7" s="239"/>
      <c r="AP7" s="219"/>
      <c r="AQ7" s="219"/>
      <c r="AR7" s="219"/>
      <c r="AS7" s="219"/>
      <c r="AT7" s="219"/>
      <c r="AU7" s="241"/>
      <c r="AV7" s="247"/>
      <c r="AW7" s="249"/>
      <c r="AX7" s="251"/>
      <c r="AY7" s="237"/>
      <c r="BE7" s="155"/>
    </row>
    <row r="8" spans="1:57" s="7" customFormat="1" ht="40.049999999999997" customHeight="1" thickBot="1" x14ac:dyDescent="0.4">
      <c r="A8" s="64" t="s">
        <v>13</v>
      </c>
      <c r="B8" s="65" t="s">
        <v>31</v>
      </c>
      <c r="C8" s="66"/>
      <c r="D8" s="76">
        <f t="shared" ref="D8:AW8" si="0">SUM(D9:D18)</f>
        <v>28</v>
      </c>
      <c r="E8" s="67">
        <f t="shared" si="0"/>
        <v>790</v>
      </c>
      <c r="F8" s="67">
        <f t="shared" si="0"/>
        <v>515</v>
      </c>
      <c r="G8" s="67">
        <f t="shared" si="0"/>
        <v>65</v>
      </c>
      <c r="H8" s="67">
        <f t="shared" si="0"/>
        <v>385</v>
      </c>
      <c r="I8" s="67">
        <f t="shared" si="0"/>
        <v>90</v>
      </c>
      <c r="J8" s="67">
        <f t="shared" si="0"/>
        <v>280</v>
      </c>
      <c r="K8" s="67">
        <f t="shared" si="0"/>
        <v>15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65</v>
      </c>
      <c r="P8" s="67">
        <f t="shared" si="0"/>
        <v>275</v>
      </c>
      <c r="Q8" s="67">
        <f t="shared" si="0"/>
        <v>15</v>
      </c>
      <c r="R8" s="67">
        <f t="shared" si="0"/>
        <v>90</v>
      </c>
      <c r="S8" s="67">
        <f t="shared" si="0"/>
        <v>20</v>
      </c>
      <c r="T8" s="67">
        <f t="shared" si="0"/>
        <v>45</v>
      </c>
      <c r="U8" s="67">
        <f t="shared" si="0"/>
        <v>50</v>
      </c>
      <c r="V8" s="67">
        <f t="shared" si="0"/>
        <v>130</v>
      </c>
      <c r="W8" s="67">
        <f t="shared" si="0"/>
        <v>5</v>
      </c>
      <c r="X8" s="67">
        <f t="shared" si="0"/>
        <v>85</v>
      </c>
      <c r="Y8" s="67">
        <f t="shared" si="0"/>
        <v>0</v>
      </c>
      <c r="Z8" s="67">
        <f t="shared" si="0"/>
        <v>60</v>
      </c>
      <c r="AA8" s="67">
        <f t="shared" si="0"/>
        <v>10</v>
      </c>
      <c r="AB8" s="67">
        <f t="shared" si="0"/>
        <v>30</v>
      </c>
      <c r="AC8" s="67">
        <f t="shared" si="0"/>
        <v>0</v>
      </c>
      <c r="AD8" s="67">
        <f t="shared" si="0"/>
        <v>60</v>
      </c>
      <c r="AE8" s="67">
        <f t="shared" si="0"/>
        <v>10</v>
      </c>
      <c r="AF8" s="67">
        <f t="shared" si="0"/>
        <v>30</v>
      </c>
      <c r="AG8" s="67">
        <f t="shared" si="0"/>
        <v>0</v>
      </c>
      <c r="AH8" s="67">
        <f t="shared" si="0"/>
        <v>45</v>
      </c>
      <c r="AI8" s="67">
        <f t="shared" si="0"/>
        <v>20</v>
      </c>
      <c r="AJ8" s="67">
        <f t="shared" si="0"/>
        <v>85</v>
      </c>
      <c r="AK8" s="67">
        <f t="shared" si="0"/>
        <v>0</v>
      </c>
      <c r="AL8" s="67">
        <f t="shared" si="0"/>
        <v>0</v>
      </c>
      <c r="AM8" s="67">
        <f t="shared" si="0"/>
        <v>0</v>
      </c>
      <c r="AN8" s="67">
        <f t="shared" si="0"/>
        <v>0</v>
      </c>
      <c r="AO8" s="67">
        <f t="shared" si="0"/>
        <v>5</v>
      </c>
      <c r="AP8" s="67">
        <f t="shared" si="0"/>
        <v>9</v>
      </c>
      <c r="AQ8" s="67">
        <f t="shared" si="0"/>
        <v>4</v>
      </c>
      <c r="AR8" s="67">
        <f t="shared" si="0"/>
        <v>4</v>
      </c>
      <c r="AS8" s="67">
        <f t="shared" si="0"/>
        <v>6</v>
      </c>
      <c r="AT8" s="67">
        <f t="shared" si="0"/>
        <v>0</v>
      </c>
      <c r="AU8" s="67">
        <f t="shared" si="0"/>
        <v>17.000000000000004</v>
      </c>
      <c r="AV8" s="67">
        <f t="shared" si="0"/>
        <v>18</v>
      </c>
      <c r="AW8" s="67">
        <f t="shared" si="0"/>
        <v>11</v>
      </c>
      <c r="AX8" s="67">
        <f>SUM(AX10:AX18)</f>
        <v>27</v>
      </c>
      <c r="AY8" s="67">
        <f>SUM(AY10:AY18)</f>
        <v>17</v>
      </c>
    </row>
    <row r="9" spans="1:57" s="6" customFormat="1" ht="40.049999999999997" customHeight="1" x14ac:dyDescent="0.35">
      <c r="A9" s="115" t="s">
        <v>10</v>
      </c>
      <c r="B9" s="156" t="s">
        <v>99</v>
      </c>
      <c r="C9" s="92" t="s">
        <v>67</v>
      </c>
      <c r="D9" s="113">
        <f t="shared" ref="D9:D18" si="1">SUM(AO9:AT9)</f>
        <v>0</v>
      </c>
      <c r="E9" s="80">
        <f t="shared" ref="E9:E18" si="2">SUM(F9,P9)</f>
        <v>60</v>
      </c>
      <c r="F9" s="85">
        <f>SUM(G9:H9,O9)</f>
        <v>60</v>
      </c>
      <c r="G9" s="56">
        <f>SUM(Q9,U9,Y9,AC9,AG9,AK9)</f>
        <v>0</v>
      </c>
      <c r="H9" s="56">
        <f>SUM(R9,V9,Z9,AD9,AH9,AL9)</f>
        <v>60</v>
      </c>
      <c r="I9" s="16"/>
      <c r="J9" s="16">
        <v>60</v>
      </c>
      <c r="K9" s="16"/>
      <c r="L9" s="16"/>
      <c r="M9" s="16"/>
      <c r="N9" s="16"/>
      <c r="O9" s="56">
        <f>SUM(S9,W9,AA9,AE9,AI9,AM9)</f>
        <v>0</v>
      </c>
      <c r="P9" s="57">
        <f>SUM(T9,X9,AB9,AF9,AJ9,AN9)</f>
        <v>0</v>
      </c>
      <c r="Q9" s="111"/>
      <c r="R9" s="168">
        <v>30</v>
      </c>
      <c r="S9" s="112"/>
      <c r="T9" s="102"/>
      <c r="U9" s="37"/>
      <c r="V9" s="55">
        <v>30</v>
      </c>
      <c r="W9" s="35"/>
      <c r="X9" s="38"/>
      <c r="Y9" s="111"/>
      <c r="Z9" s="112"/>
      <c r="AA9" s="112"/>
      <c r="AB9" s="102"/>
      <c r="AC9" s="37"/>
      <c r="AD9" s="35"/>
      <c r="AE9" s="35"/>
      <c r="AF9" s="38"/>
      <c r="AG9" s="111"/>
      <c r="AH9" s="112"/>
      <c r="AI9" s="112"/>
      <c r="AJ9" s="102"/>
      <c r="AK9" s="37"/>
      <c r="AL9" s="35"/>
      <c r="AM9" s="35"/>
      <c r="AN9" s="38"/>
      <c r="AO9" s="33"/>
      <c r="AP9" s="35"/>
      <c r="AQ9" s="35"/>
      <c r="AR9" s="35"/>
      <c r="AS9" s="35"/>
      <c r="AT9" s="35"/>
      <c r="AU9" s="111"/>
      <c r="AV9" s="112"/>
      <c r="AW9" s="112"/>
      <c r="AX9" s="102"/>
      <c r="AY9" s="102"/>
    </row>
    <row r="10" spans="1:57" s="6" customFormat="1" ht="40.049999999999997" customHeight="1" x14ac:dyDescent="0.35">
      <c r="A10" s="95" t="s">
        <v>9</v>
      </c>
      <c r="B10" s="20" t="s">
        <v>112</v>
      </c>
      <c r="C10" s="24" t="s">
        <v>96</v>
      </c>
      <c r="D10" s="93">
        <f t="shared" si="1"/>
        <v>12</v>
      </c>
      <c r="E10" s="60">
        <f t="shared" si="2"/>
        <v>300</v>
      </c>
      <c r="F10" s="61">
        <f t="shared" ref="F10:F18" si="3">SUM(G10:H10,O10)</f>
        <v>210</v>
      </c>
      <c r="G10" s="56">
        <f t="shared" ref="G10:G18" si="4">SUM(Q10,U10,Y10,AC10,AG10,AK10)</f>
        <v>0</v>
      </c>
      <c r="H10" s="56">
        <f t="shared" ref="H10:H18" si="5">SUM(R10,V10,Z10,AD10,AH10,AL10)</f>
        <v>180</v>
      </c>
      <c r="I10" s="14"/>
      <c r="J10" s="14">
        <v>180</v>
      </c>
      <c r="K10" s="14"/>
      <c r="L10" s="14"/>
      <c r="M10" s="14"/>
      <c r="N10" s="14"/>
      <c r="O10" s="56">
        <f t="shared" ref="O10:O18" si="6">SUM(S10,W10,AA10,AE10,AI10,AM10)</f>
        <v>30</v>
      </c>
      <c r="P10" s="57">
        <f t="shared" ref="P10:P18" si="7">SUM(T10,X10,AB10,AF10,AJ10,AN10)</f>
        <v>90</v>
      </c>
      <c r="Q10" s="40"/>
      <c r="R10" s="47">
        <v>30</v>
      </c>
      <c r="S10" s="42">
        <v>5</v>
      </c>
      <c r="T10" s="43">
        <v>15</v>
      </c>
      <c r="U10" s="44"/>
      <c r="V10" s="47">
        <v>30</v>
      </c>
      <c r="W10" s="42">
        <v>5</v>
      </c>
      <c r="X10" s="45">
        <v>15</v>
      </c>
      <c r="Y10" s="40"/>
      <c r="Z10" s="47">
        <v>60</v>
      </c>
      <c r="AA10" s="42">
        <v>10</v>
      </c>
      <c r="AB10" s="43">
        <v>30</v>
      </c>
      <c r="AC10" s="44"/>
      <c r="AD10" s="47">
        <v>60</v>
      </c>
      <c r="AE10" s="42">
        <v>10</v>
      </c>
      <c r="AF10" s="45">
        <v>30</v>
      </c>
      <c r="AG10" s="40"/>
      <c r="AH10" s="41"/>
      <c r="AI10" s="42"/>
      <c r="AJ10" s="43"/>
      <c r="AK10" s="44"/>
      <c r="AL10" s="42"/>
      <c r="AM10" s="42"/>
      <c r="AN10" s="45"/>
      <c r="AO10" s="40">
        <v>2</v>
      </c>
      <c r="AP10" s="42">
        <v>2</v>
      </c>
      <c r="AQ10" s="42">
        <v>4</v>
      </c>
      <c r="AR10" s="42">
        <v>4</v>
      </c>
      <c r="AS10" s="42"/>
      <c r="AT10" s="42"/>
      <c r="AU10" s="40">
        <f>SUM(F10)/25</f>
        <v>8.4</v>
      </c>
      <c r="AV10" s="42">
        <v>8</v>
      </c>
      <c r="AW10" s="42"/>
      <c r="AX10" s="43">
        <v>12</v>
      </c>
      <c r="AY10" s="43">
        <v>12</v>
      </c>
    </row>
    <row r="11" spans="1:57" s="6" customFormat="1" ht="62.55" customHeight="1" x14ac:dyDescent="0.35">
      <c r="A11" s="95" t="s">
        <v>8</v>
      </c>
      <c r="B11" s="20" t="s">
        <v>113</v>
      </c>
      <c r="C11" s="24" t="s">
        <v>97</v>
      </c>
      <c r="D11" s="93">
        <f t="shared" ref="D11" si="8">SUM(AO11:AT11)</f>
        <v>5</v>
      </c>
      <c r="E11" s="60">
        <f t="shared" ref="E11" si="9">SUM(F11,P11)</f>
        <v>125</v>
      </c>
      <c r="F11" s="61">
        <f t="shared" ref="F11" si="10">SUM(G11:H11,O11)</f>
        <v>75</v>
      </c>
      <c r="G11" s="56">
        <f t="shared" ref="G11" si="11">SUM(Q11,U11,Y11,AC11,AG11,AK11)</f>
        <v>30</v>
      </c>
      <c r="H11" s="56">
        <f t="shared" ref="H11" si="12">SUM(R11,V11,Z11,AD11,AH11,AL11)</f>
        <v>45</v>
      </c>
      <c r="I11" s="14">
        <v>45</v>
      </c>
      <c r="J11" s="14"/>
      <c r="K11" s="14"/>
      <c r="L11" s="14"/>
      <c r="M11" s="14"/>
      <c r="N11" s="14"/>
      <c r="O11" s="56">
        <f t="shared" ref="O11" si="13">SUM(S11,W11,AA11,AE11,AI11,AM11)</f>
        <v>0</v>
      </c>
      <c r="P11" s="57">
        <f t="shared" ref="P11" si="14">SUM(T11,X11,AB11,AF11,AJ11,AN11)</f>
        <v>50</v>
      </c>
      <c r="Q11" s="46"/>
      <c r="R11" s="47"/>
      <c r="S11" s="42"/>
      <c r="T11" s="43"/>
      <c r="U11" s="40">
        <v>30</v>
      </c>
      <c r="V11" s="42">
        <v>45</v>
      </c>
      <c r="W11" s="42"/>
      <c r="X11" s="43">
        <v>50</v>
      </c>
      <c r="Y11" s="40"/>
      <c r="Z11" s="42"/>
      <c r="AA11" s="42"/>
      <c r="AB11" s="43"/>
      <c r="AC11" s="40"/>
      <c r="AD11" s="42"/>
      <c r="AE11" s="42"/>
      <c r="AF11" s="43"/>
      <c r="AG11" s="40"/>
      <c r="AH11" s="42"/>
      <c r="AI11" s="42"/>
      <c r="AJ11" s="45"/>
      <c r="AK11" s="40"/>
      <c r="AL11" s="42"/>
      <c r="AM11" s="42"/>
      <c r="AN11" s="43"/>
      <c r="AO11" s="40"/>
      <c r="AP11" s="42">
        <v>5</v>
      </c>
      <c r="AQ11" s="42"/>
      <c r="AR11" s="42"/>
      <c r="AS11" s="42"/>
      <c r="AT11" s="42"/>
      <c r="AU11" s="40">
        <v>3</v>
      </c>
      <c r="AV11" s="42"/>
      <c r="AW11" s="42">
        <v>5</v>
      </c>
      <c r="AX11" s="43">
        <v>5</v>
      </c>
      <c r="AY11" s="43">
        <v>5</v>
      </c>
    </row>
    <row r="12" spans="1:57" s="6" customFormat="1" ht="40.049999999999997" customHeight="1" x14ac:dyDescent="0.35">
      <c r="A12" s="95" t="s">
        <v>7</v>
      </c>
      <c r="B12" s="20" t="s">
        <v>52</v>
      </c>
      <c r="C12" s="24" t="s">
        <v>97</v>
      </c>
      <c r="D12" s="93">
        <f t="shared" si="1"/>
        <v>1</v>
      </c>
      <c r="E12" s="60">
        <f t="shared" si="2"/>
        <v>25</v>
      </c>
      <c r="F12" s="61">
        <f t="shared" si="3"/>
        <v>20</v>
      </c>
      <c r="G12" s="56">
        <f t="shared" si="4"/>
        <v>0</v>
      </c>
      <c r="H12" s="56">
        <f t="shared" si="5"/>
        <v>15</v>
      </c>
      <c r="I12" s="14"/>
      <c r="J12" s="14"/>
      <c r="K12" s="14">
        <v>15</v>
      </c>
      <c r="L12" s="14"/>
      <c r="M12" s="14"/>
      <c r="N12" s="14"/>
      <c r="O12" s="56">
        <f t="shared" si="6"/>
        <v>5</v>
      </c>
      <c r="P12" s="57">
        <f t="shared" si="7"/>
        <v>5</v>
      </c>
      <c r="Q12" s="40"/>
      <c r="R12" s="47">
        <v>15</v>
      </c>
      <c r="S12" s="42">
        <v>5</v>
      </c>
      <c r="T12" s="43">
        <v>5</v>
      </c>
      <c r="U12" s="44"/>
      <c r="V12" s="42"/>
      <c r="W12" s="42"/>
      <c r="X12" s="45"/>
      <c r="Y12" s="40"/>
      <c r="Z12" s="42"/>
      <c r="AA12" s="42"/>
      <c r="AB12" s="43"/>
      <c r="AC12" s="44"/>
      <c r="AD12" s="42"/>
      <c r="AE12" s="42"/>
      <c r="AF12" s="45"/>
      <c r="AG12" s="40"/>
      <c r="AH12" s="42"/>
      <c r="AI12" s="42"/>
      <c r="AJ12" s="43"/>
      <c r="AK12" s="44"/>
      <c r="AL12" s="42"/>
      <c r="AM12" s="42"/>
      <c r="AN12" s="45"/>
      <c r="AO12" s="77">
        <v>1</v>
      </c>
      <c r="AP12" s="42"/>
      <c r="AQ12" s="42"/>
      <c r="AR12" s="42"/>
      <c r="AS12" s="42"/>
      <c r="AT12" s="42"/>
      <c r="AU12" s="40">
        <f>SUM(F12)/25</f>
        <v>0.8</v>
      </c>
      <c r="AV12" s="42">
        <v>1</v>
      </c>
      <c r="AW12" s="42"/>
      <c r="AX12" s="43"/>
      <c r="AY12" s="43"/>
    </row>
    <row r="13" spans="1:57" s="6" customFormat="1" ht="40.049999999999997" customHeight="1" x14ac:dyDescent="0.35">
      <c r="A13" s="95" t="s">
        <v>6</v>
      </c>
      <c r="B13" s="20" t="s">
        <v>114</v>
      </c>
      <c r="C13" s="24" t="s">
        <v>97</v>
      </c>
      <c r="D13" s="93">
        <f t="shared" si="1"/>
        <v>2</v>
      </c>
      <c r="E13" s="60">
        <f t="shared" si="2"/>
        <v>50</v>
      </c>
      <c r="F13" s="61">
        <f t="shared" si="3"/>
        <v>25</v>
      </c>
      <c r="G13" s="56">
        <f t="shared" si="4"/>
        <v>0</v>
      </c>
      <c r="H13" s="56">
        <f t="shared" si="5"/>
        <v>15</v>
      </c>
      <c r="I13" s="14"/>
      <c r="J13" s="14">
        <v>15</v>
      </c>
      <c r="K13" s="14"/>
      <c r="L13" s="14"/>
      <c r="M13" s="14"/>
      <c r="N13" s="14"/>
      <c r="O13" s="56">
        <f t="shared" si="6"/>
        <v>10</v>
      </c>
      <c r="P13" s="57">
        <f t="shared" si="7"/>
        <v>25</v>
      </c>
      <c r="Q13" s="46"/>
      <c r="R13" s="47">
        <v>15</v>
      </c>
      <c r="S13" s="42">
        <v>10</v>
      </c>
      <c r="T13" s="43">
        <v>25</v>
      </c>
      <c r="U13" s="44"/>
      <c r="V13" s="42"/>
      <c r="W13" s="42"/>
      <c r="X13" s="45"/>
      <c r="Y13" s="40"/>
      <c r="Z13" s="42"/>
      <c r="AA13" s="42"/>
      <c r="AB13" s="43"/>
      <c r="AC13" s="44"/>
      <c r="AD13" s="42"/>
      <c r="AE13" s="42"/>
      <c r="AF13" s="45"/>
      <c r="AG13" s="40"/>
      <c r="AH13" s="47"/>
      <c r="AI13" s="42"/>
      <c r="AJ13" s="43"/>
      <c r="AK13" s="44"/>
      <c r="AL13" s="42"/>
      <c r="AM13" s="42"/>
      <c r="AN13" s="45"/>
      <c r="AO13" s="40">
        <v>2</v>
      </c>
      <c r="AP13" s="42"/>
      <c r="AQ13" s="42"/>
      <c r="AR13" s="42"/>
      <c r="AS13" s="42"/>
      <c r="AT13" s="42"/>
      <c r="AU13" s="40">
        <f>SUM(F13)/25</f>
        <v>1</v>
      </c>
      <c r="AV13" s="42">
        <v>2</v>
      </c>
      <c r="AW13" s="42">
        <v>2</v>
      </c>
      <c r="AX13" s="43">
        <v>2</v>
      </c>
      <c r="AY13" s="43"/>
    </row>
    <row r="14" spans="1:57" s="6" customFormat="1" ht="40.049999999999997" customHeight="1" x14ac:dyDescent="0.35">
      <c r="A14" s="95" t="s">
        <v>5</v>
      </c>
      <c r="B14" s="20" t="s">
        <v>115</v>
      </c>
      <c r="C14" s="24" t="s">
        <v>97</v>
      </c>
      <c r="D14" s="93">
        <f t="shared" si="1"/>
        <v>4</v>
      </c>
      <c r="E14" s="60">
        <f t="shared" si="2"/>
        <v>100</v>
      </c>
      <c r="F14" s="61">
        <f t="shared" si="3"/>
        <v>45</v>
      </c>
      <c r="G14" s="56">
        <f t="shared" si="4"/>
        <v>0</v>
      </c>
      <c r="H14" s="56">
        <f t="shared" si="5"/>
        <v>30</v>
      </c>
      <c r="I14" s="100">
        <v>30</v>
      </c>
      <c r="J14" s="14"/>
      <c r="K14" s="14"/>
      <c r="L14" s="14"/>
      <c r="M14" s="14"/>
      <c r="N14" s="14"/>
      <c r="O14" s="56">
        <f t="shared" si="6"/>
        <v>15</v>
      </c>
      <c r="P14" s="57">
        <f t="shared" si="7"/>
        <v>55</v>
      </c>
      <c r="Q14" s="40"/>
      <c r="R14" s="42"/>
      <c r="S14" s="42"/>
      <c r="T14" s="43"/>
      <c r="U14" s="44"/>
      <c r="V14" s="42"/>
      <c r="W14" s="42"/>
      <c r="X14" s="45"/>
      <c r="Y14" s="40"/>
      <c r="Z14" s="42"/>
      <c r="AA14" s="42"/>
      <c r="AB14" s="43"/>
      <c r="AC14" s="44"/>
      <c r="AD14" s="42"/>
      <c r="AE14" s="42"/>
      <c r="AF14" s="45"/>
      <c r="AG14" s="46"/>
      <c r="AH14" s="47">
        <v>30</v>
      </c>
      <c r="AI14" s="42">
        <v>15</v>
      </c>
      <c r="AJ14" s="43">
        <v>55</v>
      </c>
      <c r="AK14" s="98"/>
      <c r="AL14" s="41"/>
      <c r="AM14" s="42"/>
      <c r="AN14" s="45"/>
      <c r="AO14" s="40"/>
      <c r="AP14" s="42"/>
      <c r="AQ14" s="42"/>
      <c r="AR14" s="42"/>
      <c r="AS14" s="42">
        <v>4</v>
      </c>
      <c r="AT14" s="42"/>
      <c r="AU14" s="40">
        <f>SUM(F14)/25</f>
        <v>1.8</v>
      </c>
      <c r="AV14" s="42">
        <v>4</v>
      </c>
      <c r="AW14" s="42"/>
      <c r="AX14" s="43">
        <v>4</v>
      </c>
      <c r="AY14" s="43"/>
    </row>
    <row r="15" spans="1:57" s="6" customFormat="1" ht="40.049999999999997" customHeight="1" x14ac:dyDescent="0.35">
      <c r="A15" s="95" t="s">
        <v>19</v>
      </c>
      <c r="B15" s="20" t="s">
        <v>55</v>
      </c>
      <c r="C15" s="24" t="s">
        <v>98</v>
      </c>
      <c r="D15" s="93">
        <f t="shared" si="1"/>
        <v>0</v>
      </c>
      <c r="E15" s="60">
        <f t="shared" si="2"/>
        <v>15</v>
      </c>
      <c r="F15" s="61">
        <f t="shared" si="3"/>
        <v>15</v>
      </c>
      <c r="G15" s="56">
        <f t="shared" si="4"/>
        <v>5</v>
      </c>
      <c r="H15" s="56">
        <f t="shared" si="5"/>
        <v>10</v>
      </c>
      <c r="I15" s="14"/>
      <c r="J15" s="14">
        <v>10</v>
      </c>
      <c r="K15" s="14"/>
      <c r="L15" s="14"/>
      <c r="M15" s="14"/>
      <c r="N15" s="14"/>
      <c r="O15" s="56">
        <f t="shared" si="6"/>
        <v>0</v>
      </c>
      <c r="P15" s="57">
        <f t="shared" si="7"/>
        <v>0</v>
      </c>
      <c r="Q15" s="40"/>
      <c r="R15" s="42"/>
      <c r="S15" s="42"/>
      <c r="T15" s="43"/>
      <c r="U15" s="44">
        <v>5</v>
      </c>
      <c r="V15" s="42">
        <v>10</v>
      </c>
      <c r="W15" s="42"/>
      <c r="X15" s="45"/>
      <c r="Y15" s="40"/>
      <c r="Z15" s="42"/>
      <c r="AA15" s="42"/>
      <c r="AB15" s="43"/>
      <c r="AC15" s="44"/>
      <c r="AD15" s="42"/>
      <c r="AE15" s="42"/>
      <c r="AF15" s="45"/>
      <c r="AG15" s="40"/>
      <c r="AH15" s="47"/>
      <c r="AI15" s="42"/>
      <c r="AJ15" s="43"/>
      <c r="AK15" s="98"/>
      <c r="AL15" s="41"/>
      <c r="AM15" s="42"/>
      <c r="AN15" s="45"/>
      <c r="AO15" s="40"/>
      <c r="AP15" s="42"/>
      <c r="AQ15" s="42"/>
      <c r="AR15" s="42"/>
      <c r="AS15" s="42"/>
      <c r="AT15" s="42"/>
      <c r="AU15" s="40"/>
      <c r="AV15" s="42"/>
      <c r="AW15" s="42"/>
      <c r="AX15" s="43"/>
      <c r="AY15" s="43"/>
    </row>
    <row r="16" spans="1:57" s="6" customFormat="1" ht="40.049999999999997" customHeight="1" x14ac:dyDescent="0.35">
      <c r="A16" s="95" t="s">
        <v>20</v>
      </c>
      <c r="B16" s="20" t="s">
        <v>116</v>
      </c>
      <c r="C16" s="24" t="s">
        <v>97</v>
      </c>
      <c r="D16" s="93">
        <f t="shared" si="1"/>
        <v>2</v>
      </c>
      <c r="E16" s="60">
        <f t="shared" si="2"/>
        <v>50</v>
      </c>
      <c r="F16" s="61">
        <f t="shared" si="3"/>
        <v>20</v>
      </c>
      <c r="G16" s="56">
        <f t="shared" si="4"/>
        <v>0</v>
      </c>
      <c r="H16" s="56">
        <f t="shared" si="5"/>
        <v>15</v>
      </c>
      <c r="I16" s="14"/>
      <c r="J16" s="14">
        <v>15</v>
      </c>
      <c r="K16" s="14"/>
      <c r="L16" s="14"/>
      <c r="M16" s="14"/>
      <c r="N16" s="14"/>
      <c r="O16" s="56">
        <f t="shared" si="6"/>
        <v>5</v>
      </c>
      <c r="P16" s="57">
        <f t="shared" si="7"/>
        <v>30</v>
      </c>
      <c r="Q16" s="40"/>
      <c r="R16" s="42"/>
      <c r="S16" s="42"/>
      <c r="T16" s="43"/>
      <c r="U16" s="44"/>
      <c r="V16" s="42"/>
      <c r="W16" s="42"/>
      <c r="X16" s="45"/>
      <c r="Y16" s="40"/>
      <c r="Z16" s="42"/>
      <c r="AA16" s="42"/>
      <c r="AB16" s="43"/>
      <c r="AC16" s="44"/>
      <c r="AD16" s="42"/>
      <c r="AE16" s="42"/>
      <c r="AF16" s="45"/>
      <c r="AG16" s="40"/>
      <c r="AH16" s="47">
        <v>15</v>
      </c>
      <c r="AI16" s="42">
        <v>5</v>
      </c>
      <c r="AJ16" s="43">
        <v>30</v>
      </c>
      <c r="AK16" s="44"/>
      <c r="AL16" s="41"/>
      <c r="AM16" s="42"/>
      <c r="AN16" s="45"/>
      <c r="AO16" s="40"/>
      <c r="AP16" s="42"/>
      <c r="AQ16" s="42"/>
      <c r="AR16" s="42"/>
      <c r="AS16" s="42">
        <v>2</v>
      </c>
      <c r="AT16" s="42"/>
      <c r="AU16" s="40">
        <f>SUM(F16)/25</f>
        <v>0.8</v>
      </c>
      <c r="AV16" s="42">
        <v>2</v>
      </c>
      <c r="AW16" s="42">
        <v>2</v>
      </c>
      <c r="AX16" s="43">
        <v>2</v>
      </c>
      <c r="AY16" s="43"/>
    </row>
    <row r="17" spans="1:51" s="6" customFormat="1" ht="40.049999999999997" customHeight="1" x14ac:dyDescent="0.35">
      <c r="A17" s="95" t="s">
        <v>21</v>
      </c>
      <c r="B17" s="20" t="s">
        <v>117</v>
      </c>
      <c r="C17" s="24" t="s">
        <v>97</v>
      </c>
      <c r="D17" s="114">
        <f t="shared" si="1"/>
        <v>2</v>
      </c>
      <c r="E17" s="60">
        <f t="shared" si="2"/>
        <v>50</v>
      </c>
      <c r="F17" s="61">
        <f t="shared" si="3"/>
        <v>30</v>
      </c>
      <c r="G17" s="56">
        <f t="shared" si="4"/>
        <v>15</v>
      </c>
      <c r="H17" s="56">
        <f t="shared" si="5"/>
        <v>15</v>
      </c>
      <c r="I17" s="14">
        <v>15</v>
      </c>
      <c r="J17" s="14"/>
      <c r="K17" s="14"/>
      <c r="L17" s="14"/>
      <c r="M17" s="14"/>
      <c r="N17" s="14"/>
      <c r="O17" s="56">
        <f t="shared" si="6"/>
        <v>0</v>
      </c>
      <c r="P17" s="57">
        <f t="shared" si="7"/>
        <v>20</v>
      </c>
      <c r="Q17" s="97"/>
      <c r="R17" s="50"/>
      <c r="S17" s="50"/>
      <c r="T17" s="51"/>
      <c r="U17" s="77">
        <v>15</v>
      </c>
      <c r="V17" s="47">
        <v>15</v>
      </c>
      <c r="W17" s="42"/>
      <c r="X17" s="43">
        <v>20</v>
      </c>
      <c r="Y17" s="40"/>
      <c r="Z17" s="42"/>
      <c r="AA17" s="42"/>
      <c r="AB17" s="43"/>
      <c r="AC17" s="44"/>
      <c r="AD17" s="42"/>
      <c r="AE17" s="42"/>
      <c r="AF17" s="45"/>
      <c r="AG17" s="46"/>
      <c r="AH17" s="41"/>
      <c r="AI17" s="42"/>
      <c r="AJ17" s="43"/>
      <c r="AK17" s="44"/>
      <c r="AL17" s="41"/>
      <c r="AM17" s="42"/>
      <c r="AN17" s="45"/>
      <c r="AO17" s="40"/>
      <c r="AP17" s="42">
        <v>2</v>
      </c>
      <c r="AQ17" s="42"/>
      <c r="AR17" s="42"/>
      <c r="AS17" s="42"/>
      <c r="AT17" s="42"/>
      <c r="AU17" s="40">
        <f>SUM(F17)/25</f>
        <v>1.2</v>
      </c>
      <c r="AV17" s="42">
        <v>1</v>
      </c>
      <c r="AW17" s="42">
        <v>2</v>
      </c>
      <c r="AX17" s="43">
        <v>2</v>
      </c>
      <c r="AY17" s="43"/>
    </row>
    <row r="18" spans="1:51" s="6" customFormat="1" ht="40.049999999999997" customHeight="1" thickBot="1" x14ac:dyDescent="0.4">
      <c r="A18" s="95" t="s">
        <v>22</v>
      </c>
      <c r="B18" s="94" t="s">
        <v>54</v>
      </c>
      <c r="C18" s="22" t="s">
        <v>98</v>
      </c>
      <c r="D18" s="109">
        <f t="shared" si="1"/>
        <v>0</v>
      </c>
      <c r="E18" s="62">
        <f t="shared" si="2"/>
        <v>15</v>
      </c>
      <c r="F18" s="63">
        <f t="shared" si="3"/>
        <v>15</v>
      </c>
      <c r="G18" s="56">
        <f t="shared" si="4"/>
        <v>15</v>
      </c>
      <c r="H18" s="56">
        <f t="shared" si="5"/>
        <v>0</v>
      </c>
      <c r="I18" s="17"/>
      <c r="J18" s="17"/>
      <c r="K18" s="17"/>
      <c r="L18" s="17"/>
      <c r="M18" s="17"/>
      <c r="N18" s="18"/>
      <c r="O18" s="56">
        <f t="shared" si="6"/>
        <v>0</v>
      </c>
      <c r="P18" s="57">
        <f t="shared" si="7"/>
        <v>0</v>
      </c>
      <c r="Q18" s="172">
        <v>15</v>
      </c>
      <c r="R18" s="105"/>
      <c r="S18" s="106"/>
      <c r="T18" s="101"/>
      <c r="U18" s="52"/>
      <c r="V18" s="50"/>
      <c r="W18" s="96"/>
      <c r="X18" s="96"/>
      <c r="Y18" s="107"/>
      <c r="Z18" s="105"/>
      <c r="AA18" s="106"/>
      <c r="AB18" s="101"/>
      <c r="AC18" s="99"/>
      <c r="AD18" s="50"/>
      <c r="AE18" s="96"/>
      <c r="AF18" s="96"/>
      <c r="AG18" s="107"/>
      <c r="AH18" s="105"/>
      <c r="AI18" s="106"/>
      <c r="AJ18" s="101"/>
      <c r="AK18" s="99"/>
      <c r="AL18" s="50"/>
      <c r="AM18" s="96"/>
      <c r="AN18" s="96"/>
      <c r="AO18" s="97"/>
      <c r="AP18" s="50"/>
      <c r="AQ18" s="50"/>
      <c r="AR18" s="50"/>
      <c r="AS18" s="50"/>
      <c r="AT18" s="50"/>
      <c r="AU18" s="107"/>
      <c r="AV18" s="105"/>
      <c r="AW18" s="105"/>
      <c r="AX18" s="101"/>
      <c r="AY18" s="101"/>
    </row>
    <row r="19" spans="1:51" s="7" customFormat="1" ht="40.049999999999997" customHeight="1" thickBot="1" x14ac:dyDescent="0.4">
      <c r="A19" s="64" t="s">
        <v>18</v>
      </c>
      <c r="B19" s="65" t="s">
        <v>32</v>
      </c>
      <c r="C19" s="66"/>
      <c r="D19" s="66">
        <f t="shared" ref="D19:AY19" si="15">SUM(D20:D28)</f>
        <v>44</v>
      </c>
      <c r="E19" s="67">
        <f t="shared" si="15"/>
        <v>1100</v>
      </c>
      <c r="F19" s="67">
        <f t="shared" si="15"/>
        <v>700</v>
      </c>
      <c r="G19" s="67">
        <f t="shared" si="15"/>
        <v>270</v>
      </c>
      <c r="H19" s="67">
        <f t="shared" si="15"/>
        <v>390</v>
      </c>
      <c r="I19" s="67">
        <f t="shared" si="15"/>
        <v>90</v>
      </c>
      <c r="J19" s="67">
        <f t="shared" si="15"/>
        <v>45</v>
      </c>
      <c r="K19" s="67">
        <f t="shared" si="15"/>
        <v>180</v>
      </c>
      <c r="L19" s="67">
        <f t="shared" si="15"/>
        <v>0</v>
      </c>
      <c r="M19" s="67">
        <f t="shared" si="15"/>
        <v>75</v>
      </c>
      <c r="N19" s="67">
        <f t="shared" si="15"/>
        <v>0</v>
      </c>
      <c r="O19" s="67">
        <f t="shared" si="15"/>
        <v>40</v>
      </c>
      <c r="P19" s="67">
        <f t="shared" si="15"/>
        <v>400</v>
      </c>
      <c r="Q19" s="67">
        <f t="shared" si="15"/>
        <v>120</v>
      </c>
      <c r="R19" s="67">
        <f t="shared" si="15"/>
        <v>180</v>
      </c>
      <c r="S19" s="67">
        <f t="shared" si="15"/>
        <v>20</v>
      </c>
      <c r="T19" s="67">
        <f t="shared" si="15"/>
        <v>180</v>
      </c>
      <c r="U19" s="67">
        <f t="shared" si="15"/>
        <v>60</v>
      </c>
      <c r="V19" s="67">
        <f t="shared" si="15"/>
        <v>90</v>
      </c>
      <c r="W19" s="67">
        <f t="shared" si="15"/>
        <v>10</v>
      </c>
      <c r="X19" s="67">
        <f t="shared" si="15"/>
        <v>90</v>
      </c>
      <c r="Y19" s="67">
        <f t="shared" si="15"/>
        <v>60</v>
      </c>
      <c r="Z19" s="67">
        <f t="shared" si="15"/>
        <v>90</v>
      </c>
      <c r="AA19" s="67">
        <f t="shared" si="15"/>
        <v>10</v>
      </c>
      <c r="AB19" s="67">
        <f t="shared" si="15"/>
        <v>90</v>
      </c>
      <c r="AC19" s="67">
        <f t="shared" si="15"/>
        <v>30</v>
      </c>
      <c r="AD19" s="67">
        <f t="shared" si="15"/>
        <v>30</v>
      </c>
      <c r="AE19" s="67">
        <f t="shared" si="15"/>
        <v>0</v>
      </c>
      <c r="AF19" s="67">
        <f t="shared" si="15"/>
        <v>40</v>
      </c>
      <c r="AG19" s="67">
        <f t="shared" si="15"/>
        <v>0</v>
      </c>
      <c r="AH19" s="67">
        <f t="shared" si="15"/>
        <v>0</v>
      </c>
      <c r="AI19" s="67">
        <f t="shared" si="15"/>
        <v>0</v>
      </c>
      <c r="AJ19" s="67">
        <f t="shared" si="15"/>
        <v>0</v>
      </c>
      <c r="AK19" s="67">
        <f t="shared" si="15"/>
        <v>0</v>
      </c>
      <c r="AL19" s="67">
        <f t="shared" si="15"/>
        <v>0</v>
      </c>
      <c r="AM19" s="67">
        <f t="shared" si="15"/>
        <v>0</v>
      </c>
      <c r="AN19" s="67">
        <f t="shared" si="15"/>
        <v>0</v>
      </c>
      <c r="AO19" s="67">
        <f t="shared" si="15"/>
        <v>20</v>
      </c>
      <c r="AP19" s="67">
        <f t="shared" si="15"/>
        <v>10</v>
      </c>
      <c r="AQ19" s="67">
        <f t="shared" si="15"/>
        <v>10</v>
      </c>
      <c r="AR19" s="67">
        <f t="shared" si="15"/>
        <v>4</v>
      </c>
      <c r="AS19" s="67">
        <f t="shared" si="15"/>
        <v>0</v>
      </c>
      <c r="AT19" s="67">
        <f t="shared" si="15"/>
        <v>0</v>
      </c>
      <c r="AU19" s="67">
        <f t="shared" si="15"/>
        <v>35</v>
      </c>
      <c r="AV19" s="67">
        <f t="shared" si="15"/>
        <v>27</v>
      </c>
      <c r="AW19" s="67">
        <f t="shared" si="15"/>
        <v>10</v>
      </c>
      <c r="AX19" s="67">
        <f t="shared" si="15"/>
        <v>0</v>
      </c>
      <c r="AY19" s="67">
        <f t="shared" si="15"/>
        <v>0</v>
      </c>
    </row>
    <row r="20" spans="1:51" s="6" customFormat="1" ht="40.049999999999997" customHeight="1" x14ac:dyDescent="0.35">
      <c r="A20" s="27" t="s">
        <v>10</v>
      </c>
      <c r="B20" s="20" t="s">
        <v>69</v>
      </c>
      <c r="C20" s="23" t="s">
        <v>96</v>
      </c>
      <c r="D20" s="23">
        <f t="shared" ref="D20:D28" si="16">SUM(AO20:AT20)</f>
        <v>5</v>
      </c>
      <c r="E20" s="80">
        <f t="shared" ref="E20:E28" si="17">SUM(F20,P20)</f>
        <v>125</v>
      </c>
      <c r="F20" s="85">
        <f t="shared" ref="F20:F28" si="18">SUM(G20:H20,O20)</f>
        <v>80</v>
      </c>
      <c r="G20" s="56">
        <f>SUM(Q20,U20,Y20,AC20,AG20,AK20)</f>
        <v>30</v>
      </c>
      <c r="H20" s="56">
        <f>SUM(R20,V20,Z20,AD20,AH20,AL20)</f>
        <v>45</v>
      </c>
      <c r="I20" s="16">
        <v>45</v>
      </c>
      <c r="J20" s="16"/>
      <c r="K20" s="16"/>
      <c r="L20" s="16"/>
      <c r="M20" s="16"/>
      <c r="N20" s="16"/>
      <c r="O20" s="56">
        <f>SUM(S20,W20,AA20,AE20,AI20,AM20)</f>
        <v>5</v>
      </c>
      <c r="P20" s="57">
        <f>SUM(T20,X20,AB20,AF20,AJ20,AN20)</f>
        <v>45</v>
      </c>
      <c r="Q20" s="39">
        <v>30</v>
      </c>
      <c r="R20" s="34">
        <v>45</v>
      </c>
      <c r="S20" s="35">
        <v>5</v>
      </c>
      <c r="T20" s="36">
        <v>45</v>
      </c>
      <c r="U20" s="104"/>
      <c r="V20" s="34"/>
      <c r="W20" s="35"/>
      <c r="X20" s="36"/>
      <c r="Y20" s="33"/>
      <c r="Z20" s="35"/>
      <c r="AA20" s="35"/>
      <c r="AB20" s="36"/>
      <c r="AC20" s="33"/>
      <c r="AD20" s="35"/>
      <c r="AE20" s="35"/>
      <c r="AF20" s="36"/>
      <c r="AG20" s="33"/>
      <c r="AH20" s="35"/>
      <c r="AI20" s="35"/>
      <c r="AJ20" s="38"/>
      <c r="AK20" s="33"/>
      <c r="AL20" s="35"/>
      <c r="AM20" s="35"/>
      <c r="AN20" s="36"/>
      <c r="AO20" s="33">
        <v>5</v>
      </c>
      <c r="AP20" s="35"/>
      <c r="AQ20" s="35"/>
      <c r="AR20" s="35"/>
      <c r="AS20" s="35"/>
      <c r="AT20" s="35"/>
      <c r="AU20" s="40">
        <v>4</v>
      </c>
      <c r="AV20" s="35">
        <v>3</v>
      </c>
      <c r="AW20" s="35"/>
      <c r="AX20" s="36"/>
      <c r="AY20" s="36"/>
    </row>
    <row r="21" spans="1:51" s="6" customFormat="1" ht="40.049999999999997" customHeight="1" x14ac:dyDescent="0.35">
      <c r="A21" s="26" t="s">
        <v>9</v>
      </c>
      <c r="B21" s="20" t="s">
        <v>73</v>
      </c>
      <c r="C21" s="21" t="s">
        <v>96</v>
      </c>
      <c r="D21" s="21">
        <f t="shared" si="16"/>
        <v>5</v>
      </c>
      <c r="E21" s="60">
        <f t="shared" si="17"/>
        <v>125</v>
      </c>
      <c r="F21" s="61">
        <f t="shared" si="18"/>
        <v>80</v>
      </c>
      <c r="G21" s="56">
        <f t="shared" ref="G21:G28" si="19">SUM(Q21,U21,Y21,AC21,AG21,AK21)</f>
        <v>30</v>
      </c>
      <c r="H21" s="56">
        <f t="shared" ref="H21:H28" si="20">SUM(R21,V21,Z21,AD21,AH21,AL21)</f>
        <v>45</v>
      </c>
      <c r="I21" s="14"/>
      <c r="J21" s="14"/>
      <c r="K21" s="14"/>
      <c r="L21" s="14"/>
      <c r="M21" s="14">
        <v>45</v>
      </c>
      <c r="N21" s="14"/>
      <c r="O21" s="56">
        <f t="shared" ref="O21:O28" si="21">SUM(S21,W21,AA21,AE21,AI21,AM21)</f>
        <v>5</v>
      </c>
      <c r="P21" s="57">
        <f t="shared" ref="P21:P28" si="22">SUM(T21,X21,AB21,AF21,AJ21,AN21)</f>
        <v>45</v>
      </c>
      <c r="Q21" s="40">
        <v>30</v>
      </c>
      <c r="R21" s="42">
        <v>45</v>
      </c>
      <c r="S21" s="42">
        <v>5</v>
      </c>
      <c r="T21" s="43">
        <v>45</v>
      </c>
      <c r="U21" s="44"/>
      <c r="V21" s="42"/>
      <c r="W21" s="42"/>
      <c r="X21" s="43"/>
      <c r="Y21" s="46"/>
      <c r="Z21" s="41"/>
      <c r="AA21" s="42"/>
      <c r="AB21" s="43"/>
      <c r="AC21" s="40"/>
      <c r="AD21" s="42"/>
      <c r="AE21" s="42"/>
      <c r="AF21" s="43"/>
      <c r="AG21" s="40"/>
      <c r="AH21" s="42"/>
      <c r="AI21" s="42"/>
      <c r="AJ21" s="45"/>
      <c r="AK21" s="40"/>
      <c r="AL21" s="42"/>
      <c r="AM21" s="42"/>
      <c r="AN21" s="43"/>
      <c r="AO21" s="40">
        <v>5</v>
      </c>
      <c r="AP21" s="42"/>
      <c r="AQ21" s="42"/>
      <c r="AR21" s="42"/>
      <c r="AS21" s="42"/>
      <c r="AT21" s="42"/>
      <c r="AU21" s="40">
        <v>4</v>
      </c>
      <c r="AV21" s="42">
        <v>3</v>
      </c>
      <c r="AW21" s="42">
        <v>5</v>
      </c>
      <c r="AX21" s="43"/>
      <c r="AY21" s="43"/>
    </row>
    <row r="22" spans="1:51" s="6" customFormat="1" ht="40.049999999999997" customHeight="1" x14ac:dyDescent="0.35">
      <c r="A22" s="26" t="s">
        <v>8</v>
      </c>
      <c r="B22" s="171" t="s">
        <v>70</v>
      </c>
      <c r="C22" s="21" t="s">
        <v>97</v>
      </c>
      <c r="D22" s="21">
        <f t="shared" si="16"/>
        <v>5</v>
      </c>
      <c r="E22" s="60">
        <f t="shared" si="17"/>
        <v>125</v>
      </c>
      <c r="F22" s="61">
        <f t="shared" si="18"/>
        <v>80</v>
      </c>
      <c r="G22" s="56">
        <f t="shared" si="19"/>
        <v>30</v>
      </c>
      <c r="H22" s="56">
        <f t="shared" si="20"/>
        <v>45</v>
      </c>
      <c r="I22" s="100"/>
      <c r="J22" s="100"/>
      <c r="K22" s="100">
        <v>45</v>
      </c>
      <c r="L22" s="14"/>
      <c r="M22" s="14"/>
      <c r="N22" s="14"/>
      <c r="O22" s="56">
        <f t="shared" si="21"/>
        <v>5</v>
      </c>
      <c r="P22" s="57">
        <f t="shared" si="22"/>
        <v>45</v>
      </c>
      <c r="Q22" s="40">
        <v>30</v>
      </c>
      <c r="R22" s="42">
        <v>45</v>
      </c>
      <c r="S22" s="42">
        <v>5</v>
      </c>
      <c r="T22" s="43">
        <v>45</v>
      </c>
      <c r="U22" s="98"/>
      <c r="V22" s="41"/>
      <c r="W22" s="42"/>
      <c r="X22" s="43"/>
      <c r="Y22" s="40"/>
      <c r="Z22" s="42"/>
      <c r="AA22" s="42"/>
      <c r="AB22" s="43"/>
      <c r="AC22" s="40"/>
      <c r="AD22" s="42"/>
      <c r="AE22" s="42"/>
      <c r="AF22" s="43"/>
      <c r="AG22" s="40"/>
      <c r="AH22" s="42"/>
      <c r="AI22" s="42"/>
      <c r="AJ22" s="45"/>
      <c r="AK22" s="40"/>
      <c r="AL22" s="42"/>
      <c r="AM22" s="42"/>
      <c r="AN22" s="43"/>
      <c r="AO22" s="40">
        <v>5</v>
      </c>
      <c r="AP22" s="42"/>
      <c r="AQ22" s="42"/>
      <c r="AR22" s="42"/>
      <c r="AS22" s="42"/>
      <c r="AT22" s="42"/>
      <c r="AU22" s="40">
        <v>4</v>
      </c>
      <c r="AV22" s="42">
        <v>3</v>
      </c>
      <c r="AW22" s="42"/>
      <c r="AX22" s="43"/>
      <c r="AY22" s="43"/>
    </row>
    <row r="23" spans="1:51" s="6" customFormat="1" ht="40.049999999999997" customHeight="1" x14ac:dyDescent="0.35">
      <c r="A23" s="26" t="s">
        <v>7</v>
      </c>
      <c r="B23" s="20" t="s">
        <v>72</v>
      </c>
      <c r="C23" s="21" t="s">
        <v>97</v>
      </c>
      <c r="D23" s="21">
        <f t="shared" si="16"/>
        <v>5</v>
      </c>
      <c r="E23" s="60">
        <f t="shared" si="17"/>
        <v>125</v>
      </c>
      <c r="F23" s="61">
        <f t="shared" si="18"/>
        <v>80</v>
      </c>
      <c r="G23" s="56">
        <f t="shared" si="19"/>
        <v>30</v>
      </c>
      <c r="H23" s="56">
        <f t="shared" si="20"/>
        <v>45</v>
      </c>
      <c r="I23" s="100">
        <v>45</v>
      </c>
      <c r="J23" s="100"/>
      <c r="K23" s="100"/>
      <c r="L23" s="14"/>
      <c r="M23" s="14"/>
      <c r="N23" s="14"/>
      <c r="O23" s="56">
        <f t="shared" si="21"/>
        <v>5</v>
      </c>
      <c r="P23" s="57">
        <f t="shared" si="22"/>
        <v>45</v>
      </c>
      <c r="Q23" s="40">
        <v>30</v>
      </c>
      <c r="R23" s="42">
        <v>45</v>
      </c>
      <c r="S23" s="42">
        <v>5</v>
      </c>
      <c r="T23" s="43">
        <v>45</v>
      </c>
      <c r="U23" s="44"/>
      <c r="V23" s="42"/>
      <c r="W23" s="42"/>
      <c r="X23" s="43"/>
      <c r="Y23" s="40"/>
      <c r="Z23" s="42"/>
      <c r="AA23" s="42"/>
      <c r="AB23" s="43"/>
      <c r="AC23" s="40"/>
      <c r="AD23" s="42"/>
      <c r="AE23" s="42"/>
      <c r="AF23" s="43"/>
      <c r="AG23" s="40"/>
      <c r="AH23" s="42"/>
      <c r="AI23" s="42"/>
      <c r="AJ23" s="45"/>
      <c r="AK23" s="40"/>
      <c r="AL23" s="42"/>
      <c r="AM23" s="42"/>
      <c r="AN23" s="43"/>
      <c r="AO23" s="40">
        <v>5</v>
      </c>
      <c r="AP23" s="42"/>
      <c r="AQ23" s="42"/>
      <c r="AR23" s="42"/>
      <c r="AS23" s="42"/>
      <c r="AT23" s="42"/>
      <c r="AU23" s="40">
        <v>4</v>
      </c>
      <c r="AV23" s="42">
        <v>3</v>
      </c>
      <c r="AW23" s="42">
        <v>5</v>
      </c>
      <c r="AX23" s="43"/>
      <c r="AY23" s="43"/>
    </row>
    <row r="24" spans="1:51" s="6" customFormat="1" ht="40.049999999999997" customHeight="1" x14ac:dyDescent="0.35">
      <c r="A24" s="26" t="s">
        <v>6</v>
      </c>
      <c r="B24" s="20" t="s">
        <v>111</v>
      </c>
      <c r="C24" s="21" t="s">
        <v>96</v>
      </c>
      <c r="D24" s="21">
        <f t="shared" si="16"/>
        <v>5</v>
      </c>
      <c r="E24" s="60">
        <f t="shared" si="17"/>
        <v>125</v>
      </c>
      <c r="F24" s="61">
        <f t="shared" si="18"/>
        <v>80</v>
      </c>
      <c r="G24" s="56">
        <f t="shared" si="19"/>
        <v>30</v>
      </c>
      <c r="H24" s="56">
        <f t="shared" si="20"/>
        <v>45</v>
      </c>
      <c r="I24" s="100"/>
      <c r="J24" s="100"/>
      <c r="K24" s="100">
        <v>45</v>
      </c>
      <c r="L24" s="14"/>
      <c r="M24" s="14"/>
      <c r="N24" s="14"/>
      <c r="O24" s="56">
        <f t="shared" si="21"/>
        <v>5</v>
      </c>
      <c r="P24" s="57">
        <f t="shared" si="22"/>
        <v>45</v>
      </c>
      <c r="Q24" s="40"/>
      <c r="R24" s="42"/>
      <c r="S24" s="42"/>
      <c r="T24" s="43"/>
      <c r="U24" s="40">
        <v>30</v>
      </c>
      <c r="V24" s="42">
        <v>45</v>
      </c>
      <c r="W24" s="42">
        <v>5</v>
      </c>
      <c r="X24" s="43">
        <v>45</v>
      </c>
      <c r="Y24" s="40"/>
      <c r="Z24" s="42"/>
      <c r="AA24" s="42"/>
      <c r="AB24" s="43"/>
      <c r="AC24" s="40"/>
      <c r="AD24" s="42"/>
      <c r="AE24" s="42"/>
      <c r="AF24" s="43"/>
      <c r="AG24" s="40"/>
      <c r="AH24" s="42"/>
      <c r="AI24" s="42"/>
      <c r="AJ24" s="45"/>
      <c r="AK24" s="46"/>
      <c r="AL24" s="41"/>
      <c r="AM24" s="42"/>
      <c r="AN24" s="43"/>
      <c r="AO24" s="40"/>
      <c r="AP24" s="42">
        <v>5</v>
      </c>
      <c r="AQ24" s="42"/>
      <c r="AR24" s="42"/>
      <c r="AS24" s="42"/>
      <c r="AT24" s="42"/>
      <c r="AU24" s="40">
        <v>4</v>
      </c>
      <c r="AV24" s="42">
        <v>3</v>
      </c>
      <c r="AW24" s="42"/>
      <c r="AX24" s="43"/>
      <c r="AY24" s="43"/>
    </row>
    <row r="25" spans="1:51" s="6" customFormat="1" ht="40.049999999999997" customHeight="1" x14ac:dyDescent="0.35">
      <c r="A25" s="26" t="s">
        <v>5</v>
      </c>
      <c r="B25" s="20" t="s">
        <v>123</v>
      </c>
      <c r="C25" s="23" t="s">
        <v>96</v>
      </c>
      <c r="D25" s="21">
        <f t="shared" si="16"/>
        <v>5</v>
      </c>
      <c r="E25" s="60">
        <f t="shared" si="17"/>
        <v>125</v>
      </c>
      <c r="F25" s="61">
        <f t="shared" si="18"/>
        <v>80</v>
      </c>
      <c r="G25" s="56">
        <f t="shared" si="19"/>
        <v>30</v>
      </c>
      <c r="H25" s="56">
        <f t="shared" si="20"/>
        <v>45</v>
      </c>
      <c r="I25" s="103"/>
      <c r="J25" s="103"/>
      <c r="K25" s="103">
        <v>45</v>
      </c>
      <c r="L25" s="16"/>
      <c r="M25" s="16"/>
      <c r="N25" s="16"/>
      <c r="O25" s="56">
        <f t="shared" si="21"/>
        <v>5</v>
      </c>
      <c r="P25" s="57">
        <f t="shared" si="22"/>
        <v>45</v>
      </c>
      <c r="Q25" s="33"/>
      <c r="R25" s="35"/>
      <c r="S25" s="35"/>
      <c r="T25" s="36"/>
      <c r="U25" s="40"/>
      <c r="V25" s="42"/>
      <c r="W25" s="42"/>
      <c r="X25" s="43"/>
      <c r="Y25" s="40">
        <v>30</v>
      </c>
      <c r="Z25" s="42">
        <v>45</v>
      </c>
      <c r="AA25" s="42">
        <v>5</v>
      </c>
      <c r="AB25" s="43">
        <v>45</v>
      </c>
      <c r="AC25" s="33"/>
      <c r="AD25" s="35"/>
      <c r="AE25" s="35"/>
      <c r="AF25" s="36"/>
      <c r="AG25" s="33"/>
      <c r="AH25" s="35"/>
      <c r="AI25" s="35"/>
      <c r="AJ25" s="38"/>
      <c r="AK25" s="33"/>
      <c r="AL25" s="35"/>
      <c r="AM25" s="35"/>
      <c r="AN25" s="36"/>
      <c r="AO25" s="33"/>
      <c r="AP25" s="35"/>
      <c r="AQ25" s="35">
        <v>5</v>
      </c>
      <c r="AR25" s="35"/>
      <c r="AS25" s="35"/>
      <c r="AT25" s="35"/>
      <c r="AU25" s="40">
        <v>4</v>
      </c>
      <c r="AV25" s="35">
        <v>3</v>
      </c>
      <c r="AW25" s="35"/>
      <c r="AX25" s="36"/>
      <c r="AY25" s="36"/>
    </row>
    <row r="26" spans="1:51" s="6" customFormat="1" ht="40.049999999999997" customHeight="1" x14ac:dyDescent="0.35">
      <c r="A26" s="26" t="s">
        <v>19</v>
      </c>
      <c r="B26" s="20" t="s">
        <v>71</v>
      </c>
      <c r="C26" s="21" t="s">
        <v>97</v>
      </c>
      <c r="D26" s="21">
        <f t="shared" si="16"/>
        <v>5</v>
      </c>
      <c r="E26" s="60">
        <f t="shared" ref="E26" si="23">SUM(F26,P26)</f>
        <v>125</v>
      </c>
      <c r="F26" s="61">
        <f t="shared" ref="F26" si="24">SUM(G26:H26,O26)</f>
        <v>80</v>
      </c>
      <c r="G26" s="56">
        <f t="shared" ref="G26" si="25">SUM(Q26,U26,Y26,AC26,AG26,AK26)</f>
        <v>30</v>
      </c>
      <c r="H26" s="56">
        <f t="shared" ref="H26" si="26">SUM(R26,V26,Z26,AD26,AH26,AL26)</f>
        <v>45</v>
      </c>
      <c r="I26" s="100"/>
      <c r="J26" s="100"/>
      <c r="K26" s="100">
        <v>45</v>
      </c>
      <c r="L26" s="14"/>
      <c r="M26" s="14"/>
      <c r="N26" s="14"/>
      <c r="O26" s="56">
        <f t="shared" ref="O26" si="27">SUM(S26,W26,AA26,AE26,AI26,AM26)</f>
        <v>5</v>
      </c>
      <c r="P26" s="57">
        <f t="shared" ref="P26" si="28">SUM(T26,X26,AB26,AF26,AJ26,AN26)</f>
        <v>45</v>
      </c>
      <c r="Q26" s="40"/>
      <c r="R26" s="42"/>
      <c r="S26" s="42"/>
      <c r="T26" s="43"/>
      <c r="U26" s="40">
        <v>30</v>
      </c>
      <c r="V26" s="42">
        <v>45</v>
      </c>
      <c r="W26" s="42">
        <v>5</v>
      </c>
      <c r="X26" s="43">
        <v>45</v>
      </c>
      <c r="Y26" s="46"/>
      <c r="Z26" s="41"/>
      <c r="AA26" s="42"/>
      <c r="AB26" s="43"/>
      <c r="AC26" s="40"/>
      <c r="AD26" s="42"/>
      <c r="AE26" s="42"/>
      <c r="AF26" s="43"/>
      <c r="AG26" s="40"/>
      <c r="AH26" s="42"/>
      <c r="AI26" s="42"/>
      <c r="AJ26" s="45"/>
      <c r="AK26" s="40"/>
      <c r="AL26" s="42"/>
      <c r="AM26" s="42"/>
      <c r="AN26" s="43"/>
      <c r="AO26" s="40"/>
      <c r="AP26" s="42">
        <v>5</v>
      </c>
      <c r="AQ26" s="42"/>
      <c r="AR26" s="42"/>
      <c r="AS26" s="42"/>
      <c r="AT26" s="42"/>
      <c r="AU26" s="40">
        <v>4</v>
      </c>
      <c r="AV26" s="42">
        <v>3</v>
      </c>
      <c r="AW26" s="42"/>
      <c r="AX26" s="43"/>
      <c r="AY26" s="43"/>
    </row>
    <row r="27" spans="1:51" s="6" customFormat="1" ht="40.049999999999997" customHeight="1" x14ac:dyDescent="0.35">
      <c r="A27" s="26" t="s">
        <v>20</v>
      </c>
      <c r="B27" s="20" t="s">
        <v>104</v>
      </c>
      <c r="C27" s="21" t="s">
        <v>97</v>
      </c>
      <c r="D27" s="21">
        <f t="shared" si="16"/>
        <v>5</v>
      </c>
      <c r="E27" s="60">
        <f t="shared" si="17"/>
        <v>125</v>
      </c>
      <c r="F27" s="61">
        <f t="shared" si="18"/>
        <v>80</v>
      </c>
      <c r="G27" s="56">
        <f t="shared" si="19"/>
        <v>30</v>
      </c>
      <c r="H27" s="56">
        <f t="shared" si="20"/>
        <v>45</v>
      </c>
      <c r="I27" s="100"/>
      <c r="J27" s="100">
        <v>45</v>
      </c>
      <c r="K27" s="100"/>
      <c r="L27" s="14"/>
      <c r="M27" s="14"/>
      <c r="N27" s="14"/>
      <c r="O27" s="56">
        <f t="shared" si="21"/>
        <v>5</v>
      </c>
      <c r="P27" s="57">
        <f t="shared" si="22"/>
        <v>45</v>
      </c>
      <c r="Q27" s="46"/>
      <c r="R27" s="41"/>
      <c r="S27" s="42"/>
      <c r="T27" s="43"/>
      <c r="U27" s="40"/>
      <c r="V27" s="42"/>
      <c r="W27" s="42"/>
      <c r="X27" s="43"/>
      <c r="Y27" s="40">
        <v>30</v>
      </c>
      <c r="Z27" s="42">
        <v>45</v>
      </c>
      <c r="AA27" s="42">
        <v>5</v>
      </c>
      <c r="AB27" s="43">
        <v>45</v>
      </c>
      <c r="AC27" s="40"/>
      <c r="AD27" s="42"/>
      <c r="AE27" s="42"/>
      <c r="AF27" s="43"/>
      <c r="AG27" s="40"/>
      <c r="AH27" s="42"/>
      <c r="AI27" s="42"/>
      <c r="AJ27" s="45"/>
      <c r="AK27" s="40"/>
      <c r="AL27" s="42"/>
      <c r="AM27" s="42"/>
      <c r="AN27" s="43"/>
      <c r="AO27" s="40"/>
      <c r="AP27" s="42"/>
      <c r="AQ27" s="42">
        <v>5</v>
      </c>
      <c r="AR27" s="42"/>
      <c r="AS27" s="42"/>
      <c r="AT27" s="42"/>
      <c r="AU27" s="40">
        <v>4</v>
      </c>
      <c r="AV27" s="42">
        <v>3</v>
      </c>
      <c r="AW27" s="42"/>
      <c r="AX27" s="43"/>
      <c r="AY27" s="43"/>
    </row>
    <row r="28" spans="1:51" s="6" customFormat="1" ht="40.049999999999997" customHeight="1" thickBot="1" x14ac:dyDescent="0.4">
      <c r="A28" s="26" t="s">
        <v>21</v>
      </c>
      <c r="B28" s="20" t="s">
        <v>102</v>
      </c>
      <c r="C28" s="21" t="s">
        <v>97</v>
      </c>
      <c r="D28" s="21">
        <f t="shared" si="16"/>
        <v>4</v>
      </c>
      <c r="E28" s="60">
        <f t="shared" si="17"/>
        <v>100</v>
      </c>
      <c r="F28" s="61">
        <f t="shared" si="18"/>
        <v>60</v>
      </c>
      <c r="G28" s="56">
        <f t="shared" si="19"/>
        <v>30</v>
      </c>
      <c r="H28" s="56">
        <f t="shared" si="20"/>
        <v>30</v>
      </c>
      <c r="I28" s="100"/>
      <c r="J28" s="100"/>
      <c r="K28" s="100"/>
      <c r="L28" s="14"/>
      <c r="M28" s="100">
        <v>30</v>
      </c>
      <c r="N28" s="14"/>
      <c r="O28" s="56">
        <f t="shared" si="21"/>
        <v>0</v>
      </c>
      <c r="P28" s="57">
        <f t="shared" si="22"/>
        <v>40</v>
      </c>
      <c r="Q28" s="40"/>
      <c r="R28" s="42"/>
      <c r="S28" s="42"/>
      <c r="T28" s="43"/>
      <c r="U28" s="98"/>
      <c r="V28" s="41"/>
      <c r="W28" s="42"/>
      <c r="X28" s="43"/>
      <c r="Y28" s="40"/>
      <c r="Z28" s="42"/>
      <c r="AA28" s="42"/>
      <c r="AB28" s="43"/>
      <c r="AC28" s="40">
        <v>30</v>
      </c>
      <c r="AD28" s="42">
        <v>30</v>
      </c>
      <c r="AE28" s="42"/>
      <c r="AF28" s="43">
        <v>40</v>
      </c>
      <c r="AG28" s="40"/>
      <c r="AH28" s="42"/>
      <c r="AI28" s="42"/>
      <c r="AJ28" s="43"/>
      <c r="AK28" s="40"/>
      <c r="AL28" s="42"/>
      <c r="AM28" s="42"/>
      <c r="AN28" s="43"/>
      <c r="AO28" s="40"/>
      <c r="AP28" s="42"/>
      <c r="AQ28" s="42"/>
      <c r="AR28" s="42">
        <v>4</v>
      </c>
      <c r="AS28" s="42"/>
      <c r="AT28" s="42"/>
      <c r="AU28" s="40">
        <v>3</v>
      </c>
      <c r="AV28" s="42">
        <v>3</v>
      </c>
      <c r="AW28" s="42"/>
      <c r="AX28" s="43"/>
      <c r="AY28" s="43"/>
    </row>
    <row r="29" spans="1:51" s="10" customFormat="1" ht="40.049999999999997" customHeight="1" thickBot="1" x14ac:dyDescent="0.4">
      <c r="A29" s="64" t="s">
        <v>82</v>
      </c>
      <c r="B29" s="153" t="s">
        <v>83</v>
      </c>
      <c r="C29" s="66"/>
      <c r="D29" s="66">
        <f t="shared" ref="D29:AY29" si="29">SUM(D30:D40)</f>
        <v>64</v>
      </c>
      <c r="E29" s="67">
        <f t="shared" si="29"/>
        <v>1600</v>
      </c>
      <c r="F29" s="67">
        <f t="shared" si="29"/>
        <v>930</v>
      </c>
      <c r="G29" s="67">
        <f t="shared" si="29"/>
        <v>255</v>
      </c>
      <c r="H29" s="67">
        <f t="shared" si="29"/>
        <v>645</v>
      </c>
      <c r="I29" s="67">
        <f t="shared" si="29"/>
        <v>0</v>
      </c>
      <c r="J29" s="67">
        <f t="shared" si="29"/>
        <v>165</v>
      </c>
      <c r="K29" s="67">
        <f t="shared" si="29"/>
        <v>90</v>
      </c>
      <c r="L29" s="67">
        <f t="shared" si="29"/>
        <v>135</v>
      </c>
      <c r="M29" s="67">
        <f t="shared" si="29"/>
        <v>255</v>
      </c>
      <c r="N29" s="67">
        <f t="shared" si="29"/>
        <v>0</v>
      </c>
      <c r="O29" s="67">
        <f t="shared" si="29"/>
        <v>30</v>
      </c>
      <c r="P29" s="67">
        <f t="shared" si="29"/>
        <v>670</v>
      </c>
      <c r="Q29" s="67">
        <f t="shared" si="29"/>
        <v>30</v>
      </c>
      <c r="R29" s="67">
        <f t="shared" si="29"/>
        <v>45</v>
      </c>
      <c r="S29" s="67">
        <f t="shared" si="29"/>
        <v>0</v>
      </c>
      <c r="T29" s="67">
        <f t="shared" si="29"/>
        <v>50</v>
      </c>
      <c r="U29" s="67">
        <f t="shared" si="29"/>
        <v>30</v>
      </c>
      <c r="V29" s="67">
        <f t="shared" si="29"/>
        <v>45</v>
      </c>
      <c r="W29" s="67">
        <f t="shared" si="29"/>
        <v>0</v>
      </c>
      <c r="X29" s="67">
        <f t="shared" si="29"/>
        <v>50</v>
      </c>
      <c r="Y29" s="67">
        <f t="shared" si="29"/>
        <v>75</v>
      </c>
      <c r="Z29" s="67">
        <f t="shared" si="29"/>
        <v>105</v>
      </c>
      <c r="AA29" s="67">
        <f t="shared" si="29"/>
        <v>0</v>
      </c>
      <c r="AB29" s="67">
        <f t="shared" si="29"/>
        <v>120</v>
      </c>
      <c r="AC29" s="67">
        <f t="shared" si="29"/>
        <v>90</v>
      </c>
      <c r="AD29" s="67">
        <f t="shared" si="29"/>
        <v>150</v>
      </c>
      <c r="AE29" s="67">
        <f t="shared" si="29"/>
        <v>0</v>
      </c>
      <c r="AF29" s="67">
        <f t="shared" si="29"/>
        <v>160</v>
      </c>
      <c r="AG29" s="67">
        <f t="shared" si="29"/>
        <v>15</v>
      </c>
      <c r="AH29" s="67">
        <f t="shared" si="29"/>
        <v>150</v>
      </c>
      <c r="AI29" s="67">
        <f t="shared" si="29"/>
        <v>15</v>
      </c>
      <c r="AJ29" s="67">
        <f t="shared" si="29"/>
        <v>120</v>
      </c>
      <c r="AK29" s="67">
        <f t="shared" si="29"/>
        <v>15</v>
      </c>
      <c r="AL29" s="67">
        <f t="shared" si="29"/>
        <v>150</v>
      </c>
      <c r="AM29" s="67">
        <f t="shared" si="29"/>
        <v>15</v>
      </c>
      <c r="AN29" s="67">
        <f t="shared" si="29"/>
        <v>170</v>
      </c>
      <c r="AO29" s="67">
        <f t="shared" si="29"/>
        <v>5</v>
      </c>
      <c r="AP29" s="67">
        <f t="shared" si="29"/>
        <v>5</v>
      </c>
      <c r="AQ29" s="67">
        <f t="shared" si="29"/>
        <v>12</v>
      </c>
      <c r="AR29" s="67">
        <f t="shared" si="29"/>
        <v>16</v>
      </c>
      <c r="AS29" s="70">
        <f t="shared" si="29"/>
        <v>12</v>
      </c>
      <c r="AT29" s="70">
        <f t="shared" si="29"/>
        <v>14</v>
      </c>
      <c r="AU29" s="70">
        <f t="shared" si="29"/>
        <v>36.799999999999997</v>
      </c>
      <c r="AV29" s="70">
        <f t="shared" si="29"/>
        <v>47</v>
      </c>
      <c r="AW29" s="70">
        <f t="shared" si="29"/>
        <v>23</v>
      </c>
      <c r="AX29" s="70">
        <f t="shared" si="29"/>
        <v>13</v>
      </c>
      <c r="AY29" s="70">
        <f t="shared" si="29"/>
        <v>24</v>
      </c>
    </row>
    <row r="30" spans="1:51" s="81" customFormat="1" ht="40.049999999999997" customHeight="1" x14ac:dyDescent="0.35">
      <c r="A30" s="27" t="s">
        <v>10</v>
      </c>
      <c r="B30" s="156" t="s">
        <v>93</v>
      </c>
      <c r="C30" s="21" t="s">
        <v>96</v>
      </c>
      <c r="D30" s="21">
        <f t="shared" ref="D30:D36" si="30">SUM(AO30:AT30)</f>
        <v>5</v>
      </c>
      <c r="E30" s="60">
        <f>SUM(F30,P30)</f>
        <v>125</v>
      </c>
      <c r="F30" s="61">
        <f>SUM(G30:H30,O30)</f>
        <v>75</v>
      </c>
      <c r="G30" s="58">
        <f>SUM(Q30,U30,Y30,AC30,AG30,AK30)</f>
        <v>30</v>
      </c>
      <c r="H30" s="58">
        <f>SUM(R30,V30,Z30,AD30,AH30,AL30)</f>
        <v>45</v>
      </c>
      <c r="I30" s="14"/>
      <c r="J30" s="14"/>
      <c r="K30" s="14"/>
      <c r="L30" s="14"/>
      <c r="M30" s="14">
        <v>45</v>
      </c>
      <c r="N30" s="14"/>
      <c r="O30" s="58">
        <f>SUM(S30,W30,AA30,AE30,AI30,AM30)</f>
        <v>0</v>
      </c>
      <c r="P30" s="59">
        <f>SUM(T30,X30,AB30,AF30,AJ30,AN30)</f>
        <v>50</v>
      </c>
      <c r="Q30" s="40">
        <v>30</v>
      </c>
      <c r="R30" s="42">
        <v>45</v>
      </c>
      <c r="S30" s="42"/>
      <c r="T30" s="43">
        <v>50</v>
      </c>
      <c r="U30" s="98"/>
      <c r="V30" s="41"/>
      <c r="W30" s="42"/>
      <c r="X30" s="43"/>
      <c r="Y30" s="46"/>
      <c r="Z30" s="41"/>
      <c r="AA30" s="42"/>
      <c r="AB30" s="43"/>
      <c r="AC30" s="40"/>
      <c r="AD30" s="42"/>
      <c r="AE30" s="42"/>
      <c r="AF30" s="43"/>
      <c r="AG30" s="40"/>
      <c r="AH30" s="42"/>
      <c r="AI30" s="42"/>
      <c r="AJ30" s="45"/>
      <c r="AK30" s="40"/>
      <c r="AL30" s="42"/>
      <c r="AM30" s="42"/>
      <c r="AN30" s="43"/>
      <c r="AO30" s="40">
        <v>5</v>
      </c>
      <c r="AP30" s="42"/>
      <c r="AQ30" s="42"/>
      <c r="AR30" s="42"/>
      <c r="AS30" s="47"/>
      <c r="AT30" s="47"/>
      <c r="AU30" s="40">
        <f t="shared" ref="AU30:AU39" si="31">SUM(F30)/25</f>
        <v>3</v>
      </c>
      <c r="AV30" s="42">
        <v>3</v>
      </c>
      <c r="AW30" s="42"/>
      <c r="AX30" s="43"/>
      <c r="AY30" s="43"/>
    </row>
    <row r="31" spans="1:51" s="81" customFormat="1" ht="40.049999999999997" customHeight="1" x14ac:dyDescent="0.35">
      <c r="A31" s="26" t="s">
        <v>9</v>
      </c>
      <c r="B31" s="20" t="s">
        <v>76</v>
      </c>
      <c r="C31" s="21" t="s">
        <v>97</v>
      </c>
      <c r="D31" s="21">
        <f t="shared" si="30"/>
        <v>5</v>
      </c>
      <c r="E31" s="60">
        <f>SUM(F31,P31)</f>
        <v>125</v>
      </c>
      <c r="F31" s="61">
        <f t="shared" ref="F31:F33" si="32">SUM(G31:H31,O31)</f>
        <v>75</v>
      </c>
      <c r="G31" s="58">
        <f t="shared" ref="G31:G33" si="33">SUM(Q31,U31,Y31,AC31,AG31,AK31)</f>
        <v>30</v>
      </c>
      <c r="H31" s="58">
        <f t="shared" ref="H31:H33" si="34">SUM(R31,V31,Z31,AD31,AH31,AL31)</f>
        <v>45</v>
      </c>
      <c r="I31" s="14"/>
      <c r="J31" s="14"/>
      <c r="K31" s="100"/>
      <c r="L31" s="14"/>
      <c r="M31" s="14">
        <v>45</v>
      </c>
      <c r="N31" s="14"/>
      <c r="O31" s="58">
        <f t="shared" ref="O31:O33" si="35">SUM(S31,W31,AA31,AE31,AI31,AM31)</f>
        <v>0</v>
      </c>
      <c r="P31" s="59">
        <f t="shared" ref="P31:P33" si="36">SUM(T31,X31,AB31,AF31,AJ31,AN31)</f>
        <v>50</v>
      </c>
      <c r="Q31" s="46"/>
      <c r="R31" s="41"/>
      <c r="S31" s="42"/>
      <c r="T31" s="43"/>
      <c r="U31" s="40"/>
      <c r="V31" s="42"/>
      <c r="W31" s="42"/>
      <c r="X31" s="43"/>
      <c r="Y31" s="40">
        <v>15</v>
      </c>
      <c r="Z31" s="42">
        <v>15</v>
      </c>
      <c r="AA31" s="42"/>
      <c r="AB31" s="43">
        <v>20</v>
      </c>
      <c r="AC31" s="40">
        <v>15</v>
      </c>
      <c r="AD31" s="42">
        <v>30</v>
      </c>
      <c r="AE31" s="42"/>
      <c r="AF31" s="43">
        <v>30</v>
      </c>
      <c r="AG31" s="40"/>
      <c r="AH31" s="42"/>
      <c r="AI31" s="42"/>
      <c r="AJ31" s="45"/>
      <c r="AK31" s="40"/>
      <c r="AL31" s="42"/>
      <c r="AM31" s="42"/>
      <c r="AN31" s="43"/>
      <c r="AO31" s="40"/>
      <c r="AP31" s="42"/>
      <c r="AQ31" s="42">
        <v>2</v>
      </c>
      <c r="AR31" s="42">
        <v>3</v>
      </c>
      <c r="AS31" s="47"/>
      <c r="AT31" s="47"/>
      <c r="AU31" s="40">
        <f t="shared" si="31"/>
        <v>3</v>
      </c>
      <c r="AV31" s="42">
        <v>3</v>
      </c>
      <c r="AW31" s="42"/>
      <c r="AX31" s="43"/>
      <c r="AY31" s="43"/>
    </row>
    <row r="32" spans="1:51" s="6" customFormat="1" ht="40.049999999999997" customHeight="1" x14ac:dyDescent="0.35">
      <c r="A32" s="26" t="s">
        <v>8</v>
      </c>
      <c r="B32" s="20" t="s">
        <v>75</v>
      </c>
      <c r="C32" s="22" t="s">
        <v>97</v>
      </c>
      <c r="D32" s="22">
        <f t="shared" si="30"/>
        <v>5</v>
      </c>
      <c r="E32" s="62">
        <f t="shared" ref="E32:E33" si="37">SUM(F32,P32)</f>
        <v>125</v>
      </c>
      <c r="F32" s="63">
        <f t="shared" si="32"/>
        <v>75</v>
      </c>
      <c r="G32" s="58">
        <f t="shared" si="33"/>
        <v>30</v>
      </c>
      <c r="H32" s="58">
        <f t="shared" si="34"/>
        <v>45</v>
      </c>
      <c r="I32" s="17"/>
      <c r="J32" s="17"/>
      <c r="K32" s="75">
        <v>45</v>
      </c>
      <c r="L32" s="17"/>
      <c r="M32" s="17"/>
      <c r="N32" s="17"/>
      <c r="O32" s="58">
        <f t="shared" si="35"/>
        <v>0</v>
      </c>
      <c r="P32" s="59">
        <f t="shared" si="36"/>
        <v>50</v>
      </c>
      <c r="Q32" s="97"/>
      <c r="R32" s="50"/>
      <c r="S32" s="50"/>
      <c r="T32" s="51"/>
      <c r="U32" s="40"/>
      <c r="V32" s="42"/>
      <c r="W32" s="42"/>
      <c r="X32" s="43"/>
      <c r="Y32" s="40">
        <v>30</v>
      </c>
      <c r="Z32" s="42">
        <v>45</v>
      </c>
      <c r="AA32" s="42"/>
      <c r="AB32" s="43">
        <v>50</v>
      </c>
      <c r="AC32" s="49"/>
      <c r="AD32" s="53"/>
      <c r="AE32" s="50"/>
      <c r="AF32" s="51"/>
      <c r="AG32" s="97"/>
      <c r="AH32" s="50"/>
      <c r="AI32" s="50"/>
      <c r="AJ32" s="96"/>
      <c r="AK32" s="97"/>
      <c r="AL32" s="50"/>
      <c r="AM32" s="50"/>
      <c r="AN32" s="51"/>
      <c r="AO32" s="97"/>
      <c r="AP32" s="50"/>
      <c r="AQ32" s="50">
        <v>5</v>
      </c>
      <c r="AR32" s="50"/>
      <c r="AS32" s="78"/>
      <c r="AT32" s="78"/>
      <c r="AU32" s="40">
        <f t="shared" si="31"/>
        <v>3</v>
      </c>
      <c r="AV32" s="50">
        <v>3</v>
      </c>
      <c r="AW32" s="50"/>
      <c r="AX32" s="51"/>
      <c r="AY32" s="51"/>
    </row>
    <row r="33" spans="1:51" s="6" customFormat="1" ht="40.049999999999997" customHeight="1" x14ac:dyDescent="0.35">
      <c r="A33" s="26" t="s">
        <v>7</v>
      </c>
      <c r="B33" s="20" t="s">
        <v>80</v>
      </c>
      <c r="C33" s="21" t="s">
        <v>96</v>
      </c>
      <c r="D33" s="21">
        <f t="shared" si="30"/>
        <v>5</v>
      </c>
      <c r="E33" s="60">
        <f t="shared" si="37"/>
        <v>125</v>
      </c>
      <c r="F33" s="61">
        <f t="shared" si="32"/>
        <v>75</v>
      </c>
      <c r="G33" s="58">
        <f t="shared" si="33"/>
        <v>30</v>
      </c>
      <c r="H33" s="58">
        <f t="shared" si="34"/>
        <v>45</v>
      </c>
      <c r="I33" s="14"/>
      <c r="J33" s="14"/>
      <c r="K33" s="100">
        <v>45</v>
      </c>
      <c r="L33" s="14"/>
      <c r="M33" s="14"/>
      <c r="N33" s="14"/>
      <c r="O33" s="58">
        <f t="shared" si="35"/>
        <v>0</v>
      </c>
      <c r="P33" s="59">
        <f t="shared" si="36"/>
        <v>50</v>
      </c>
      <c r="Q33" s="40"/>
      <c r="R33" s="42"/>
      <c r="S33" s="42"/>
      <c r="T33" s="43"/>
      <c r="U33" s="98"/>
      <c r="V33" s="42"/>
      <c r="W33" s="42"/>
      <c r="X33" s="43"/>
      <c r="Y33" s="40"/>
      <c r="Z33" s="42"/>
      <c r="AA33" s="42"/>
      <c r="AB33" s="43"/>
      <c r="AC33" s="40">
        <v>15</v>
      </c>
      <c r="AD33" s="42">
        <v>15</v>
      </c>
      <c r="AE33" s="42"/>
      <c r="AF33" s="43">
        <v>20</v>
      </c>
      <c r="AG33" s="40">
        <v>15</v>
      </c>
      <c r="AH33" s="42">
        <v>30</v>
      </c>
      <c r="AI33" s="42"/>
      <c r="AJ33" s="43">
        <v>30</v>
      </c>
      <c r="AK33" s="40"/>
      <c r="AL33" s="41"/>
      <c r="AM33" s="42"/>
      <c r="AN33" s="43"/>
      <c r="AO33" s="40"/>
      <c r="AP33" s="42"/>
      <c r="AQ33" s="42"/>
      <c r="AR33" s="47">
        <v>2</v>
      </c>
      <c r="AS33" s="47">
        <v>3</v>
      </c>
      <c r="AT33" s="47"/>
      <c r="AU33" s="77">
        <f t="shared" si="31"/>
        <v>3</v>
      </c>
      <c r="AV33" s="47">
        <v>3</v>
      </c>
      <c r="AW33" s="47"/>
      <c r="AX33" s="48"/>
      <c r="AY33" s="48"/>
    </row>
    <row r="34" spans="1:51" s="6" customFormat="1" ht="40.049999999999997" customHeight="1" x14ac:dyDescent="0.35">
      <c r="A34" s="26" t="s">
        <v>6</v>
      </c>
      <c r="B34" s="20" t="s">
        <v>77</v>
      </c>
      <c r="C34" s="22" t="s">
        <v>97</v>
      </c>
      <c r="D34" s="22">
        <f t="shared" si="30"/>
        <v>5</v>
      </c>
      <c r="E34" s="62">
        <f t="shared" ref="E34:E35" si="38">SUM(F34,P34)</f>
        <v>125</v>
      </c>
      <c r="F34" s="63">
        <f t="shared" ref="F34:F35" si="39">SUM(G34:H34,O34)</f>
        <v>75</v>
      </c>
      <c r="G34" s="58">
        <f t="shared" ref="G34:G35" si="40">SUM(Q34,U34,Y34,AC34,AG34,AK34)</f>
        <v>30</v>
      </c>
      <c r="H34" s="58">
        <f t="shared" ref="H34:H35" si="41">SUM(R34,V34,Z34,AD34,AH34,AL34)</f>
        <v>45</v>
      </c>
      <c r="I34" s="17"/>
      <c r="J34" s="17"/>
      <c r="K34" s="75"/>
      <c r="L34" s="17"/>
      <c r="M34" s="17">
        <v>45</v>
      </c>
      <c r="N34" s="17"/>
      <c r="O34" s="58">
        <f t="shared" ref="O34:O35" si="42">SUM(S34,W34,AA34,AE34,AI34,AM34)</f>
        <v>0</v>
      </c>
      <c r="P34" s="59">
        <f t="shared" ref="P34:P35" si="43">SUM(T34,X34,AB34,AF34,AJ34,AN34)</f>
        <v>50</v>
      </c>
      <c r="Q34" s="40"/>
      <c r="R34" s="42"/>
      <c r="S34" s="42"/>
      <c r="T34" s="43"/>
      <c r="U34" s="40">
        <v>30</v>
      </c>
      <c r="V34" s="42">
        <v>45</v>
      </c>
      <c r="W34" s="42"/>
      <c r="X34" s="43">
        <v>50</v>
      </c>
      <c r="Y34" s="97"/>
      <c r="Z34" s="50"/>
      <c r="AA34" s="50"/>
      <c r="AB34" s="51"/>
      <c r="AC34" s="49"/>
      <c r="AD34" s="53"/>
      <c r="AE34" s="50"/>
      <c r="AF34" s="51"/>
      <c r="AG34" s="97"/>
      <c r="AH34" s="50"/>
      <c r="AI34" s="50"/>
      <c r="AJ34" s="96"/>
      <c r="AK34" s="97"/>
      <c r="AL34" s="50"/>
      <c r="AM34" s="50"/>
      <c r="AN34" s="51"/>
      <c r="AO34" s="97"/>
      <c r="AP34" s="50">
        <v>5</v>
      </c>
      <c r="AQ34" s="50"/>
      <c r="AR34" s="78"/>
      <c r="AS34" s="78"/>
      <c r="AT34" s="78"/>
      <c r="AU34" s="77">
        <f t="shared" si="31"/>
        <v>3</v>
      </c>
      <c r="AV34" s="78">
        <v>3</v>
      </c>
      <c r="AW34" s="78">
        <v>5</v>
      </c>
      <c r="AX34" s="79"/>
      <c r="AY34" s="79"/>
    </row>
    <row r="35" spans="1:51" s="6" customFormat="1" ht="40.049999999999997" customHeight="1" x14ac:dyDescent="0.35">
      <c r="A35" s="26" t="s">
        <v>5</v>
      </c>
      <c r="B35" s="20" t="s">
        <v>78</v>
      </c>
      <c r="C35" s="21" t="s">
        <v>96</v>
      </c>
      <c r="D35" s="21">
        <f t="shared" si="30"/>
        <v>5</v>
      </c>
      <c r="E35" s="60">
        <f t="shared" si="38"/>
        <v>125</v>
      </c>
      <c r="F35" s="61">
        <f t="shared" si="39"/>
        <v>75</v>
      </c>
      <c r="G35" s="58">
        <f t="shared" si="40"/>
        <v>30</v>
      </c>
      <c r="H35" s="58">
        <f t="shared" si="41"/>
        <v>45</v>
      </c>
      <c r="I35" s="14"/>
      <c r="J35" s="14"/>
      <c r="K35" s="100"/>
      <c r="L35" s="14"/>
      <c r="M35" s="14">
        <v>45</v>
      </c>
      <c r="N35" s="14"/>
      <c r="O35" s="58">
        <f t="shared" si="42"/>
        <v>0</v>
      </c>
      <c r="P35" s="59">
        <f t="shared" si="43"/>
        <v>50</v>
      </c>
      <c r="Q35" s="40"/>
      <c r="R35" s="42"/>
      <c r="S35" s="42"/>
      <c r="T35" s="43"/>
      <c r="U35" s="40"/>
      <c r="V35" s="42"/>
      <c r="W35" s="42"/>
      <c r="X35" s="43"/>
      <c r="Y35" s="40">
        <v>30</v>
      </c>
      <c r="Z35" s="42">
        <v>45</v>
      </c>
      <c r="AA35" s="42"/>
      <c r="AB35" s="43">
        <v>50</v>
      </c>
      <c r="AC35" s="40"/>
      <c r="AD35" s="42"/>
      <c r="AE35" s="42"/>
      <c r="AF35" s="43"/>
      <c r="AG35" s="40"/>
      <c r="AH35" s="42"/>
      <c r="AI35" s="42"/>
      <c r="AJ35" s="45"/>
      <c r="AK35" s="40"/>
      <c r="AL35" s="42"/>
      <c r="AM35" s="42"/>
      <c r="AN35" s="43"/>
      <c r="AO35" s="40"/>
      <c r="AP35" s="42"/>
      <c r="AQ35" s="42">
        <v>5</v>
      </c>
      <c r="AR35" s="47"/>
      <c r="AS35" s="47"/>
      <c r="AT35" s="47"/>
      <c r="AU35" s="77">
        <f t="shared" si="31"/>
        <v>3</v>
      </c>
      <c r="AV35" s="47">
        <v>3</v>
      </c>
      <c r="AW35" s="47">
        <v>5</v>
      </c>
      <c r="AX35" s="48"/>
      <c r="AY35" s="48"/>
    </row>
    <row r="36" spans="1:51" s="6" customFormat="1" ht="40.049999999999997" customHeight="1" x14ac:dyDescent="0.35">
      <c r="A36" s="26" t="s">
        <v>19</v>
      </c>
      <c r="B36" s="20" t="s">
        <v>79</v>
      </c>
      <c r="C36" s="21" t="s">
        <v>96</v>
      </c>
      <c r="D36" s="21">
        <f t="shared" si="30"/>
        <v>5</v>
      </c>
      <c r="E36" s="60">
        <f t="shared" ref="E36" si="44">SUM(F36,P36)</f>
        <v>125</v>
      </c>
      <c r="F36" s="61">
        <f t="shared" ref="F36" si="45">SUM(G36:H36,O36)</f>
        <v>75</v>
      </c>
      <c r="G36" s="58">
        <f t="shared" ref="G36" si="46">SUM(Q36,U36,Y36,AC36,AG36,AK36)</f>
        <v>30</v>
      </c>
      <c r="H36" s="58">
        <f t="shared" ref="H36" si="47">SUM(R36,V36,Z36,AD36,AH36,AL36)</f>
        <v>45</v>
      </c>
      <c r="I36" s="14"/>
      <c r="J36" s="14"/>
      <c r="K36" s="100"/>
      <c r="L36" s="14"/>
      <c r="M36" s="14">
        <v>45</v>
      </c>
      <c r="N36" s="14"/>
      <c r="O36" s="58">
        <f t="shared" ref="O36" si="48">SUM(S36,W36,AA36,AE36,AI36,AM36)</f>
        <v>0</v>
      </c>
      <c r="P36" s="59">
        <f t="shared" ref="P36" si="49">SUM(T36,X36,AB36,AF36,AJ36,AN36)</f>
        <v>50</v>
      </c>
      <c r="Q36" s="40"/>
      <c r="R36" s="42"/>
      <c r="S36" s="42"/>
      <c r="T36" s="43"/>
      <c r="U36" s="40"/>
      <c r="V36" s="42"/>
      <c r="W36" s="42"/>
      <c r="X36" s="43"/>
      <c r="Y36" s="40"/>
      <c r="Z36" s="42"/>
      <c r="AA36" s="42"/>
      <c r="AB36" s="43"/>
      <c r="AC36" s="40">
        <v>30</v>
      </c>
      <c r="AD36" s="42">
        <v>45</v>
      </c>
      <c r="AE36" s="42"/>
      <c r="AF36" s="43">
        <v>50</v>
      </c>
      <c r="AG36" s="40"/>
      <c r="AH36" s="41"/>
      <c r="AI36" s="42"/>
      <c r="AJ36" s="45"/>
      <c r="AK36" s="40"/>
      <c r="AL36" s="41"/>
      <c r="AM36" s="42"/>
      <c r="AN36" s="43"/>
      <c r="AO36" s="40"/>
      <c r="AP36" s="42"/>
      <c r="AQ36" s="42"/>
      <c r="AR36" s="47">
        <v>5</v>
      </c>
      <c r="AS36" s="47"/>
      <c r="AT36" s="47"/>
      <c r="AU36" s="77">
        <f t="shared" si="31"/>
        <v>3</v>
      </c>
      <c r="AV36" s="47">
        <v>3</v>
      </c>
      <c r="AW36" s="47">
        <v>5</v>
      </c>
      <c r="AX36" s="48"/>
      <c r="AY36" s="48"/>
    </row>
    <row r="37" spans="1:51" s="6" customFormat="1" ht="40.049999999999997" customHeight="1" x14ac:dyDescent="0.35">
      <c r="A37" s="26" t="s">
        <v>20</v>
      </c>
      <c r="B37" s="20" t="s">
        <v>81</v>
      </c>
      <c r="C37" s="21" t="s">
        <v>97</v>
      </c>
      <c r="D37" s="21">
        <f>SUM(AO37:AT37)</f>
        <v>5</v>
      </c>
      <c r="E37" s="60">
        <f>SUM(F37,P37)</f>
        <v>125</v>
      </c>
      <c r="F37" s="61">
        <f>SUM(G37:H37,O37)</f>
        <v>75</v>
      </c>
      <c r="G37" s="58">
        <f>SUM(Q37,U37,Y37,AC37,AG37,AK37)</f>
        <v>30</v>
      </c>
      <c r="H37" s="58">
        <f>SUM(R37,V37,Z37,AD37,AH37,AL37)</f>
        <v>45</v>
      </c>
      <c r="I37" s="14"/>
      <c r="J37" s="14">
        <v>45</v>
      </c>
      <c r="K37" s="100"/>
      <c r="L37" s="14"/>
      <c r="M37" s="14"/>
      <c r="N37" s="14"/>
      <c r="O37" s="58">
        <f>SUM(S37,W37,AA37,AE37,AI37,AM37)</f>
        <v>0</v>
      </c>
      <c r="P37" s="59">
        <f>SUM(T37,X37,AB37,AF37,AJ37,AN37)</f>
        <v>50</v>
      </c>
      <c r="Q37" s="40"/>
      <c r="R37" s="42"/>
      <c r="S37" s="42"/>
      <c r="T37" s="43"/>
      <c r="U37" s="98"/>
      <c r="V37" s="42"/>
      <c r="W37" s="42"/>
      <c r="X37" s="43"/>
      <c r="Y37" s="40"/>
      <c r="Z37" s="42"/>
      <c r="AA37" s="42"/>
      <c r="AB37" s="43"/>
      <c r="AC37" s="40">
        <v>30</v>
      </c>
      <c r="AD37" s="42">
        <v>45</v>
      </c>
      <c r="AE37" s="42"/>
      <c r="AF37" s="43">
        <v>50</v>
      </c>
      <c r="AG37" s="40"/>
      <c r="AH37" s="41"/>
      <c r="AI37" s="42"/>
      <c r="AJ37" s="45"/>
      <c r="AK37" s="40"/>
      <c r="AL37" s="41"/>
      <c r="AM37" s="42"/>
      <c r="AN37" s="43"/>
      <c r="AO37" s="40"/>
      <c r="AP37" s="42"/>
      <c r="AQ37" s="42"/>
      <c r="AR37" s="47">
        <v>5</v>
      </c>
      <c r="AS37" s="47"/>
      <c r="AT37" s="47"/>
      <c r="AU37" s="77">
        <f t="shared" si="31"/>
        <v>3</v>
      </c>
      <c r="AV37" s="47">
        <v>3</v>
      </c>
      <c r="AW37" s="47">
        <v>5</v>
      </c>
      <c r="AX37" s="48"/>
      <c r="AY37" s="48"/>
    </row>
    <row r="38" spans="1:51" s="6" customFormat="1" ht="40.049999999999997" customHeight="1" x14ac:dyDescent="0.35">
      <c r="A38" s="26" t="s">
        <v>21</v>
      </c>
      <c r="B38" s="170" t="s">
        <v>107</v>
      </c>
      <c r="C38" s="21" t="s">
        <v>97</v>
      </c>
      <c r="D38" s="21">
        <f>SUM(AO38:AT38)</f>
        <v>3</v>
      </c>
      <c r="E38" s="60">
        <f>SUM(F38,P38)</f>
        <v>75</v>
      </c>
      <c r="F38" s="61">
        <f>SUM(G38:H38,O38)</f>
        <v>45</v>
      </c>
      <c r="G38" s="58">
        <f>SUM(Q38,U38,Y38,AC38,AG38,AK38)</f>
        <v>15</v>
      </c>
      <c r="H38" s="58">
        <f>SUM(R38,V38,Z38,AD38,AH38,AL38)</f>
        <v>30</v>
      </c>
      <c r="I38" s="14"/>
      <c r="J38" s="14"/>
      <c r="K38" s="100"/>
      <c r="L38" s="100"/>
      <c r="M38" s="100">
        <v>30</v>
      </c>
      <c r="N38" s="14"/>
      <c r="O38" s="58">
        <f>SUM(S38,W38,AA38,AE38,AI38,AM38)</f>
        <v>0</v>
      </c>
      <c r="P38" s="59">
        <f>SUM(T38,X38,AB38,AF38,AJ38,AN38)</f>
        <v>30</v>
      </c>
      <c r="Q38" s="40"/>
      <c r="R38" s="42"/>
      <c r="S38" s="42"/>
      <c r="T38" s="43"/>
      <c r="U38" s="98"/>
      <c r="V38" s="42"/>
      <c r="W38" s="42"/>
      <c r="X38" s="43"/>
      <c r="Y38" s="40"/>
      <c r="Z38" s="42"/>
      <c r="AA38" s="42"/>
      <c r="AB38" s="43"/>
      <c r="AC38" s="40"/>
      <c r="AD38" s="42"/>
      <c r="AE38" s="42"/>
      <c r="AF38" s="43"/>
      <c r="AG38" s="40"/>
      <c r="AH38" s="42"/>
      <c r="AI38" s="42"/>
      <c r="AJ38" s="43"/>
      <c r="AK38" s="40">
        <v>15</v>
      </c>
      <c r="AL38" s="42">
        <v>30</v>
      </c>
      <c r="AM38" s="42"/>
      <c r="AN38" s="43">
        <v>30</v>
      </c>
      <c r="AO38" s="40"/>
      <c r="AP38" s="42"/>
      <c r="AQ38" s="42"/>
      <c r="AR38" s="42"/>
      <c r="AS38" s="42"/>
      <c r="AT38" s="42">
        <v>3</v>
      </c>
      <c r="AU38" s="40">
        <f t="shared" si="31"/>
        <v>1.8</v>
      </c>
      <c r="AV38" s="42">
        <v>2</v>
      </c>
      <c r="AW38" s="42">
        <v>3</v>
      </c>
      <c r="AX38" s="43"/>
      <c r="AY38" s="43">
        <v>3</v>
      </c>
    </row>
    <row r="39" spans="1:51" s="6" customFormat="1" ht="40.049999999999997" customHeight="1" x14ac:dyDescent="0.35">
      <c r="A39" s="26" t="s">
        <v>22</v>
      </c>
      <c r="B39" s="20" t="s">
        <v>108</v>
      </c>
      <c r="C39" s="24" t="s">
        <v>97</v>
      </c>
      <c r="D39" s="93">
        <f t="shared" ref="D39" si="50">SUM(AO39:AT39)</f>
        <v>8</v>
      </c>
      <c r="E39" s="60">
        <f t="shared" ref="E39" si="51">SUM(F39,P39)</f>
        <v>200</v>
      </c>
      <c r="F39" s="61">
        <f t="shared" ref="F39" si="52">SUM(G39:H39,O39)</f>
        <v>150</v>
      </c>
      <c r="G39" s="56">
        <f t="shared" ref="G39" si="53">SUM(Q39,U39,Y39,AC39,AG39,AK39)</f>
        <v>0</v>
      </c>
      <c r="H39" s="56">
        <f t="shared" ref="H39" si="54">SUM(R39,V39,Z39,AD39,AH39,AL39)</f>
        <v>120</v>
      </c>
      <c r="I39" s="14"/>
      <c r="J39" s="14">
        <v>120</v>
      </c>
      <c r="K39" s="100"/>
      <c r="L39" s="100"/>
      <c r="M39" s="100"/>
      <c r="N39" s="14"/>
      <c r="O39" s="56">
        <f t="shared" ref="O39" si="55">SUM(S39,W39,AA39,AE39,AI39,AM39)</f>
        <v>30</v>
      </c>
      <c r="P39" s="57">
        <f t="shared" ref="P39" si="56">SUM(T39,X39,AB39,AF39,AJ39,AN39)</f>
        <v>50</v>
      </c>
      <c r="Q39" s="40"/>
      <c r="R39" s="41"/>
      <c r="S39" s="42"/>
      <c r="T39" s="43"/>
      <c r="U39" s="44"/>
      <c r="V39" s="41"/>
      <c r="W39" s="42"/>
      <c r="X39" s="45"/>
      <c r="Y39" s="40"/>
      <c r="Z39" s="41"/>
      <c r="AA39" s="42"/>
      <c r="AB39" s="43"/>
      <c r="AC39" s="44"/>
      <c r="AD39" s="41"/>
      <c r="AE39" s="42"/>
      <c r="AF39" s="45"/>
      <c r="AG39" s="40"/>
      <c r="AH39" s="47">
        <v>60</v>
      </c>
      <c r="AI39" s="42">
        <v>15</v>
      </c>
      <c r="AJ39" s="43">
        <v>25</v>
      </c>
      <c r="AK39" s="44"/>
      <c r="AL39" s="42">
        <v>60</v>
      </c>
      <c r="AM39" s="42">
        <v>15</v>
      </c>
      <c r="AN39" s="45">
        <v>25</v>
      </c>
      <c r="AO39" s="40"/>
      <c r="AP39" s="42"/>
      <c r="AQ39" s="42"/>
      <c r="AR39" s="42"/>
      <c r="AS39" s="42">
        <v>4</v>
      </c>
      <c r="AT39" s="42">
        <v>4</v>
      </c>
      <c r="AU39" s="40">
        <f t="shared" si="31"/>
        <v>6</v>
      </c>
      <c r="AV39" s="42">
        <v>8</v>
      </c>
      <c r="AW39" s="42"/>
      <c r="AX39" s="43"/>
      <c r="AY39" s="43">
        <v>8</v>
      </c>
    </row>
    <row r="40" spans="1:51" s="6" customFormat="1" ht="40.049999999999997" customHeight="1" thickBot="1" x14ac:dyDescent="0.4">
      <c r="A40" s="26" t="s">
        <v>74</v>
      </c>
      <c r="B40" s="94" t="s">
        <v>121</v>
      </c>
      <c r="C40" s="21" t="s">
        <v>97</v>
      </c>
      <c r="D40" s="21">
        <f>SUM(AO40:AT40)</f>
        <v>13</v>
      </c>
      <c r="E40" s="60">
        <f>SUM(F40,P40)</f>
        <v>325</v>
      </c>
      <c r="F40" s="61">
        <f>SUM(G40:H40,O40)</f>
        <v>135</v>
      </c>
      <c r="G40" s="58">
        <f>SUM(Q40,U40,Y40,AC40,AG40,AK40)</f>
        <v>0</v>
      </c>
      <c r="H40" s="58">
        <f>SUM(R40,V40,Z40,AD40,AH40,AL40)</f>
        <v>135</v>
      </c>
      <c r="I40" s="14"/>
      <c r="J40" s="14"/>
      <c r="K40" s="100"/>
      <c r="L40" s="100">
        <v>135</v>
      </c>
      <c r="M40" s="100"/>
      <c r="N40" s="14"/>
      <c r="O40" s="58">
        <f>SUM(S40,W40,AA40,AE40,AI40,AM40)</f>
        <v>0</v>
      </c>
      <c r="P40" s="59">
        <f>SUM(T40,X40,AB40,AF40,AJ40,AN40)</f>
        <v>190</v>
      </c>
      <c r="Q40" s="40"/>
      <c r="R40" s="42"/>
      <c r="S40" s="42"/>
      <c r="T40" s="43"/>
      <c r="U40" s="44"/>
      <c r="V40" s="42"/>
      <c r="W40" s="42"/>
      <c r="X40" s="43"/>
      <c r="Y40" s="40"/>
      <c r="Z40" s="42"/>
      <c r="AA40" s="42"/>
      <c r="AB40" s="43"/>
      <c r="AC40" s="46"/>
      <c r="AD40" s="42">
        <v>15</v>
      </c>
      <c r="AE40" s="42"/>
      <c r="AF40" s="43">
        <v>10</v>
      </c>
      <c r="AG40" s="40"/>
      <c r="AH40" s="42">
        <v>60</v>
      </c>
      <c r="AI40" s="42"/>
      <c r="AJ40" s="45">
        <v>65</v>
      </c>
      <c r="AK40" s="40"/>
      <c r="AL40" s="42">
        <v>60</v>
      </c>
      <c r="AM40" s="42"/>
      <c r="AN40" s="43">
        <v>115</v>
      </c>
      <c r="AO40" s="40"/>
      <c r="AP40" s="42"/>
      <c r="AQ40" s="42"/>
      <c r="AR40" s="42">
        <v>1</v>
      </c>
      <c r="AS40" s="42">
        <v>5</v>
      </c>
      <c r="AT40" s="42">
        <v>7</v>
      </c>
      <c r="AU40" s="40">
        <v>5</v>
      </c>
      <c r="AV40" s="42">
        <v>13</v>
      </c>
      <c r="AW40" s="42"/>
      <c r="AX40" s="43">
        <v>13</v>
      </c>
      <c r="AY40" s="43">
        <v>13</v>
      </c>
    </row>
    <row r="41" spans="1:51" s="82" customFormat="1" ht="40.049999999999997" customHeight="1" thickBot="1" x14ac:dyDescent="0.4">
      <c r="A41" s="64" t="s">
        <v>23</v>
      </c>
      <c r="B41" s="154" t="s">
        <v>53</v>
      </c>
      <c r="C41" s="66"/>
      <c r="D41" s="66"/>
      <c r="E41" s="67"/>
      <c r="F41" s="68"/>
      <c r="G41" s="71"/>
      <c r="H41" s="71"/>
      <c r="I41" s="71"/>
      <c r="J41" s="71"/>
      <c r="K41" s="71"/>
      <c r="L41" s="71"/>
      <c r="M41" s="71"/>
      <c r="N41" s="71"/>
      <c r="O41" s="71"/>
      <c r="P41" s="69"/>
      <c r="Q41" s="87"/>
      <c r="R41" s="71"/>
      <c r="S41" s="71"/>
      <c r="T41" s="72"/>
      <c r="U41" s="73"/>
      <c r="V41" s="71"/>
      <c r="W41" s="71"/>
      <c r="X41" s="72"/>
      <c r="Y41" s="87"/>
      <c r="Z41" s="71"/>
      <c r="AA41" s="71"/>
      <c r="AB41" s="72"/>
      <c r="AC41" s="87"/>
      <c r="AD41" s="71"/>
      <c r="AE41" s="71"/>
      <c r="AF41" s="72"/>
      <c r="AG41" s="87"/>
      <c r="AH41" s="71"/>
      <c r="AI41" s="71"/>
      <c r="AJ41" s="88"/>
      <c r="AK41" s="87"/>
      <c r="AL41" s="71"/>
      <c r="AM41" s="71"/>
      <c r="AN41" s="72"/>
      <c r="AO41" s="87"/>
      <c r="AP41" s="71"/>
      <c r="AQ41" s="71"/>
      <c r="AR41" s="71"/>
      <c r="AS41" s="71"/>
      <c r="AT41" s="71"/>
      <c r="AU41" s="87"/>
      <c r="AV41" s="71"/>
      <c r="AW41" s="71"/>
      <c r="AX41" s="72"/>
      <c r="AY41" s="72"/>
    </row>
    <row r="42" spans="1:51" s="83" customFormat="1" ht="80" customHeight="1" thickBot="1" x14ac:dyDescent="0.4">
      <c r="A42" s="110" t="s">
        <v>51</v>
      </c>
      <c r="B42" s="118" t="s">
        <v>87</v>
      </c>
      <c r="C42" s="89"/>
      <c r="D42" s="90">
        <f t="shared" ref="D42:AY42" si="57">SUM(D43:D47)</f>
        <v>20</v>
      </c>
      <c r="E42" s="91">
        <f t="shared" si="57"/>
        <v>500</v>
      </c>
      <c r="F42" s="91">
        <f t="shared" si="57"/>
        <v>225</v>
      </c>
      <c r="G42" s="91">
        <f t="shared" si="57"/>
        <v>0</v>
      </c>
      <c r="H42" s="91">
        <f t="shared" si="57"/>
        <v>225</v>
      </c>
      <c r="I42" s="91">
        <f t="shared" si="57"/>
        <v>0</v>
      </c>
      <c r="J42" s="91">
        <f t="shared" si="57"/>
        <v>45</v>
      </c>
      <c r="K42" s="91">
        <f t="shared" si="57"/>
        <v>135</v>
      </c>
      <c r="L42" s="91">
        <f t="shared" si="57"/>
        <v>0</v>
      </c>
      <c r="M42" s="91">
        <f t="shared" si="57"/>
        <v>45</v>
      </c>
      <c r="N42" s="91">
        <f t="shared" si="57"/>
        <v>0</v>
      </c>
      <c r="O42" s="91">
        <f t="shared" si="57"/>
        <v>0</v>
      </c>
      <c r="P42" s="91">
        <f t="shared" si="57"/>
        <v>275</v>
      </c>
      <c r="Q42" s="91">
        <f t="shared" si="57"/>
        <v>0</v>
      </c>
      <c r="R42" s="91">
        <f t="shared" si="57"/>
        <v>0</v>
      </c>
      <c r="S42" s="91">
        <f t="shared" si="57"/>
        <v>0</v>
      </c>
      <c r="T42" s="91">
        <f t="shared" si="57"/>
        <v>0</v>
      </c>
      <c r="U42" s="91">
        <f t="shared" si="57"/>
        <v>0</v>
      </c>
      <c r="V42" s="91">
        <f t="shared" si="57"/>
        <v>0</v>
      </c>
      <c r="W42" s="91">
        <f t="shared" si="57"/>
        <v>0</v>
      </c>
      <c r="X42" s="91">
        <f t="shared" si="57"/>
        <v>0</v>
      </c>
      <c r="Y42" s="91">
        <f t="shared" si="57"/>
        <v>0</v>
      </c>
      <c r="Z42" s="91">
        <f t="shared" si="57"/>
        <v>0</v>
      </c>
      <c r="AA42" s="91">
        <f t="shared" si="57"/>
        <v>0</v>
      </c>
      <c r="AB42" s="91">
        <f t="shared" si="57"/>
        <v>0</v>
      </c>
      <c r="AC42" s="91">
        <f t="shared" si="57"/>
        <v>0</v>
      </c>
      <c r="AD42" s="91">
        <f t="shared" si="57"/>
        <v>0</v>
      </c>
      <c r="AE42" s="91">
        <f t="shared" si="57"/>
        <v>0</v>
      </c>
      <c r="AF42" s="91">
        <f t="shared" si="57"/>
        <v>0</v>
      </c>
      <c r="AG42" s="91">
        <f t="shared" si="57"/>
        <v>0</v>
      </c>
      <c r="AH42" s="91">
        <f t="shared" si="57"/>
        <v>90</v>
      </c>
      <c r="AI42" s="91">
        <f t="shared" si="57"/>
        <v>0</v>
      </c>
      <c r="AJ42" s="91">
        <f t="shared" si="57"/>
        <v>110</v>
      </c>
      <c r="AK42" s="91">
        <f t="shared" si="57"/>
        <v>0</v>
      </c>
      <c r="AL42" s="91">
        <f t="shared" si="57"/>
        <v>135</v>
      </c>
      <c r="AM42" s="91">
        <f t="shared" si="57"/>
        <v>0</v>
      </c>
      <c r="AN42" s="91">
        <f t="shared" si="57"/>
        <v>165</v>
      </c>
      <c r="AO42" s="91">
        <f t="shared" si="57"/>
        <v>0</v>
      </c>
      <c r="AP42" s="91">
        <f t="shared" si="57"/>
        <v>0</v>
      </c>
      <c r="AQ42" s="91">
        <f t="shared" si="57"/>
        <v>0</v>
      </c>
      <c r="AR42" s="91">
        <f t="shared" si="57"/>
        <v>0</v>
      </c>
      <c r="AS42" s="91">
        <f t="shared" si="57"/>
        <v>8</v>
      </c>
      <c r="AT42" s="91">
        <f t="shared" si="57"/>
        <v>12</v>
      </c>
      <c r="AU42" s="91">
        <f t="shared" si="57"/>
        <v>9</v>
      </c>
      <c r="AV42" s="91">
        <f t="shared" si="57"/>
        <v>15</v>
      </c>
      <c r="AW42" s="91">
        <f t="shared" si="57"/>
        <v>0</v>
      </c>
      <c r="AX42" s="91">
        <f t="shared" si="57"/>
        <v>20</v>
      </c>
      <c r="AY42" s="91">
        <f t="shared" si="57"/>
        <v>4</v>
      </c>
    </row>
    <row r="43" spans="1:51" s="81" customFormat="1" ht="40.049999999999997" customHeight="1" x14ac:dyDescent="0.35">
      <c r="A43" s="115" t="s">
        <v>10</v>
      </c>
      <c r="B43" s="157" t="s">
        <v>103</v>
      </c>
      <c r="C43" s="152" t="s">
        <v>96</v>
      </c>
      <c r="D43" s="28">
        <f t="shared" ref="D43:D47" si="58">SUM(AO43:AT43)</f>
        <v>4</v>
      </c>
      <c r="E43" s="80">
        <f t="shared" ref="E43:E47" si="59">SUM(F43,P43)</f>
        <v>100</v>
      </c>
      <c r="F43" s="85">
        <f t="shared" ref="F43:F47" si="60">SUM(G43:H43,O43)</f>
        <v>45</v>
      </c>
      <c r="G43" s="56">
        <f>SUM(Q43,U43,Y43,AC43,AG43,AK43)</f>
        <v>0</v>
      </c>
      <c r="H43" s="56">
        <f>SUM(R43,V43,Z43,AD43,AH43,AL43)</f>
        <v>45</v>
      </c>
      <c r="I43" s="16"/>
      <c r="J43" s="16"/>
      <c r="K43" s="16">
        <v>45</v>
      </c>
      <c r="L43" s="16"/>
      <c r="M43" s="16"/>
      <c r="N43" s="16"/>
      <c r="O43" s="56">
        <f>SUM(S43,W43,AA43,AE43,AI43,AM43)</f>
        <v>0</v>
      </c>
      <c r="P43" s="57">
        <f>SUM(T43,X43,AB43,AF43,AJ43,AN43)</f>
        <v>55</v>
      </c>
      <c r="Q43" s="33"/>
      <c r="R43" s="35"/>
      <c r="S43" s="35"/>
      <c r="T43" s="36"/>
      <c r="U43" s="37"/>
      <c r="V43" s="35"/>
      <c r="W43" s="35"/>
      <c r="X43" s="36"/>
      <c r="Y43" s="33"/>
      <c r="Z43" s="35"/>
      <c r="AA43" s="35"/>
      <c r="AB43" s="36"/>
      <c r="AC43" s="33"/>
      <c r="AD43" s="35"/>
      <c r="AE43" s="35"/>
      <c r="AF43" s="36"/>
      <c r="AG43" s="54"/>
      <c r="AH43" s="55">
        <v>45</v>
      </c>
      <c r="AI43" s="55"/>
      <c r="AJ43" s="144">
        <v>55</v>
      </c>
      <c r="AK43" s="54"/>
      <c r="AL43" s="55"/>
      <c r="AM43" s="55"/>
      <c r="AN43" s="145"/>
      <c r="AO43" s="54"/>
      <c r="AP43" s="55"/>
      <c r="AQ43" s="55"/>
      <c r="AR43" s="55"/>
      <c r="AS43" s="55">
        <v>4</v>
      </c>
      <c r="AT43" s="55"/>
      <c r="AU43" s="40">
        <f t="shared" ref="AU43:AU47" si="61">SUM(F43)/25</f>
        <v>1.8</v>
      </c>
      <c r="AV43" s="35">
        <v>3</v>
      </c>
      <c r="AW43" s="35"/>
      <c r="AX43" s="36">
        <v>4</v>
      </c>
      <c r="AY43" s="36"/>
    </row>
    <row r="44" spans="1:51" s="81" customFormat="1" ht="40.049999999999997" customHeight="1" x14ac:dyDescent="0.35">
      <c r="A44" s="19" t="s">
        <v>9</v>
      </c>
      <c r="B44" s="158" t="s">
        <v>90</v>
      </c>
      <c r="C44" s="125" t="s">
        <v>97</v>
      </c>
      <c r="D44" s="120">
        <f t="shared" si="58"/>
        <v>4</v>
      </c>
      <c r="E44" s="60">
        <f t="shared" si="59"/>
        <v>100</v>
      </c>
      <c r="F44" s="61">
        <f t="shared" si="60"/>
        <v>45</v>
      </c>
      <c r="G44" s="56">
        <f t="shared" ref="G44:G47" si="62">SUM(Q44,U44,Y44,AC44,AG44,AK44)</f>
        <v>0</v>
      </c>
      <c r="H44" s="56">
        <f t="shared" ref="H44:H47" si="63">SUM(R44,V44,Z44,AD44,AH44,AL44)</f>
        <v>45</v>
      </c>
      <c r="I44" s="14"/>
      <c r="J44" s="127"/>
      <c r="K44" s="127">
        <v>45</v>
      </c>
      <c r="L44" s="127"/>
      <c r="M44" s="127"/>
      <c r="N44" s="127"/>
      <c r="O44" s="56">
        <f t="shared" ref="O44:O47" si="64">SUM(S44,W44,AA44,AE44,AI44,AM44)</f>
        <v>0</v>
      </c>
      <c r="P44" s="57">
        <f t="shared" ref="P44:P47" si="65">SUM(T44,X44,AB44,AF44,AJ44,AN44)</f>
        <v>55</v>
      </c>
      <c r="Q44" s="129"/>
      <c r="R44" s="130"/>
      <c r="S44" s="130"/>
      <c r="T44" s="131"/>
      <c r="U44" s="132"/>
      <c r="V44" s="130"/>
      <c r="W44" s="130"/>
      <c r="X44" s="131"/>
      <c r="Y44" s="129"/>
      <c r="Z44" s="130"/>
      <c r="AA44" s="130"/>
      <c r="AB44" s="131"/>
      <c r="AC44" s="129"/>
      <c r="AD44" s="130"/>
      <c r="AE44" s="130"/>
      <c r="AF44" s="131"/>
      <c r="AG44" s="146"/>
      <c r="AH44" s="147">
        <v>45</v>
      </c>
      <c r="AI44" s="147"/>
      <c r="AJ44" s="148">
        <v>55</v>
      </c>
      <c r="AK44" s="146"/>
      <c r="AL44" s="147"/>
      <c r="AM44" s="147"/>
      <c r="AN44" s="149"/>
      <c r="AO44" s="129"/>
      <c r="AP44" s="130"/>
      <c r="AQ44" s="130"/>
      <c r="AR44" s="130"/>
      <c r="AS44" s="130">
        <v>4</v>
      </c>
      <c r="AT44" s="130"/>
      <c r="AU44" s="129">
        <f t="shared" si="61"/>
        <v>1.8</v>
      </c>
      <c r="AV44" s="130">
        <v>3</v>
      </c>
      <c r="AW44" s="130"/>
      <c r="AX44" s="131">
        <v>4</v>
      </c>
      <c r="AY44" s="131"/>
    </row>
    <row r="45" spans="1:51" s="81" customFormat="1" ht="40.049999999999997" customHeight="1" x14ac:dyDescent="0.35">
      <c r="A45" s="19" t="s">
        <v>8</v>
      </c>
      <c r="B45" s="159" t="s">
        <v>89</v>
      </c>
      <c r="C45" s="125" t="s">
        <v>96</v>
      </c>
      <c r="D45" s="120">
        <f t="shared" si="58"/>
        <v>4</v>
      </c>
      <c r="E45" s="60">
        <f>SUM(F45,P45)</f>
        <v>100</v>
      </c>
      <c r="F45" s="61">
        <f>SUM(G45:H45,O45)</f>
        <v>45</v>
      </c>
      <c r="G45" s="56">
        <f>SUM(Q45,U45,Y45,AC45,AG45,AK45)</f>
        <v>0</v>
      </c>
      <c r="H45" s="56">
        <f>SUM(R45,V45,Z45,AD45,AH45,AL45)</f>
        <v>45</v>
      </c>
      <c r="I45" s="14"/>
      <c r="J45" s="14"/>
      <c r="K45" s="14">
        <v>45</v>
      </c>
      <c r="L45" s="14"/>
      <c r="M45" s="14"/>
      <c r="N45" s="14"/>
      <c r="O45" s="56">
        <f>SUM(S45,W45,AA45,AE45,AI45,AM45)</f>
        <v>0</v>
      </c>
      <c r="P45" s="57">
        <f>SUM(T45,X45,AB45,AF45,AJ45,AN45)</f>
        <v>55</v>
      </c>
      <c r="Q45" s="40"/>
      <c r="R45" s="42"/>
      <c r="S45" s="42"/>
      <c r="T45" s="43"/>
      <c r="U45" s="44"/>
      <c r="V45" s="42"/>
      <c r="W45" s="42"/>
      <c r="X45" s="43"/>
      <c r="Y45" s="40"/>
      <c r="Z45" s="42"/>
      <c r="AA45" s="42"/>
      <c r="AB45" s="43"/>
      <c r="AC45" s="40"/>
      <c r="AD45" s="42"/>
      <c r="AE45" s="42"/>
      <c r="AF45" s="43"/>
      <c r="AG45" s="77"/>
      <c r="AH45" s="47"/>
      <c r="AI45" s="47"/>
      <c r="AJ45" s="150"/>
      <c r="AK45" s="77"/>
      <c r="AL45" s="47">
        <v>45</v>
      </c>
      <c r="AM45" s="47"/>
      <c r="AN45" s="150">
        <v>55</v>
      </c>
      <c r="AO45" s="77"/>
      <c r="AP45" s="47"/>
      <c r="AQ45" s="47"/>
      <c r="AR45" s="47"/>
      <c r="AS45" s="47"/>
      <c r="AT45" s="47">
        <v>4</v>
      </c>
      <c r="AU45" s="40">
        <f t="shared" si="61"/>
        <v>1.8</v>
      </c>
      <c r="AV45" s="42">
        <v>3</v>
      </c>
      <c r="AW45" s="42"/>
      <c r="AX45" s="43">
        <v>4</v>
      </c>
      <c r="AY45" s="43"/>
    </row>
    <row r="46" spans="1:51" s="81" customFormat="1" ht="80" customHeight="1" x14ac:dyDescent="0.35">
      <c r="A46" s="19" t="s">
        <v>7</v>
      </c>
      <c r="B46" s="160" t="s">
        <v>106</v>
      </c>
      <c r="C46" s="126" t="s">
        <v>96</v>
      </c>
      <c r="D46" s="120">
        <f t="shared" si="58"/>
        <v>4</v>
      </c>
      <c r="E46" s="60">
        <f t="shared" si="59"/>
        <v>100</v>
      </c>
      <c r="F46" s="61">
        <f t="shared" si="60"/>
        <v>45</v>
      </c>
      <c r="G46" s="56">
        <f t="shared" si="62"/>
        <v>0</v>
      </c>
      <c r="H46" s="56">
        <f t="shared" si="63"/>
        <v>45</v>
      </c>
      <c r="I46" s="14"/>
      <c r="J46" s="127">
        <v>45</v>
      </c>
      <c r="K46" s="127"/>
      <c r="L46" s="127"/>
      <c r="M46" s="127"/>
      <c r="N46" s="127"/>
      <c r="O46" s="56">
        <f t="shared" si="64"/>
        <v>0</v>
      </c>
      <c r="P46" s="57">
        <f t="shared" si="65"/>
        <v>55</v>
      </c>
      <c r="Q46" s="129"/>
      <c r="R46" s="130"/>
      <c r="S46" s="130"/>
      <c r="T46" s="131"/>
      <c r="U46" s="132"/>
      <c r="V46" s="130"/>
      <c r="W46" s="130"/>
      <c r="X46" s="131"/>
      <c r="Y46" s="129"/>
      <c r="Z46" s="130"/>
      <c r="AA46" s="130"/>
      <c r="AB46" s="131"/>
      <c r="AC46" s="129"/>
      <c r="AD46" s="130"/>
      <c r="AE46" s="130"/>
      <c r="AF46" s="131"/>
      <c r="AG46" s="146"/>
      <c r="AH46" s="147"/>
      <c r="AI46" s="147"/>
      <c r="AJ46" s="148"/>
      <c r="AK46" s="146"/>
      <c r="AL46" s="147">
        <v>45</v>
      </c>
      <c r="AM46" s="147"/>
      <c r="AN46" s="149">
        <v>55</v>
      </c>
      <c r="AO46" s="129"/>
      <c r="AP46" s="130"/>
      <c r="AQ46" s="130"/>
      <c r="AR46" s="130"/>
      <c r="AS46" s="130"/>
      <c r="AT46" s="130">
        <v>4</v>
      </c>
      <c r="AU46" s="129">
        <f t="shared" si="61"/>
        <v>1.8</v>
      </c>
      <c r="AV46" s="130">
        <v>3</v>
      </c>
      <c r="AW46" s="130"/>
      <c r="AX46" s="131">
        <v>4</v>
      </c>
      <c r="AY46" s="131">
        <v>4</v>
      </c>
    </row>
    <row r="47" spans="1:51" s="81" customFormat="1" ht="40.049999999999997" customHeight="1" thickBot="1" x14ac:dyDescent="0.4">
      <c r="A47" s="19" t="s">
        <v>6</v>
      </c>
      <c r="B47" s="161" t="s">
        <v>110</v>
      </c>
      <c r="C47" s="126" t="s">
        <v>97</v>
      </c>
      <c r="D47" s="120">
        <f t="shared" si="58"/>
        <v>4</v>
      </c>
      <c r="E47" s="60">
        <f t="shared" si="59"/>
        <v>100</v>
      </c>
      <c r="F47" s="61">
        <f t="shared" si="60"/>
        <v>45</v>
      </c>
      <c r="G47" s="56">
        <f t="shared" si="62"/>
        <v>0</v>
      </c>
      <c r="H47" s="56">
        <f t="shared" si="63"/>
        <v>45</v>
      </c>
      <c r="I47" s="14"/>
      <c r="J47" s="127"/>
      <c r="K47" s="127"/>
      <c r="L47" s="127"/>
      <c r="M47" s="127">
        <v>45</v>
      </c>
      <c r="N47" s="127"/>
      <c r="O47" s="56">
        <f t="shared" si="64"/>
        <v>0</v>
      </c>
      <c r="P47" s="57">
        <f t="shared" si="65"/>
        <v>55</v>
      </c>
      <c r="Q47" s="129"/>
      <c r="R47" s="130"/>
      <c r="S47" s="130"/>
      <c r="T47" s="131"/>
      <c r="U47" s="132"/>
      <c r="V47" s="130"/>
      <c r="W47" s="130"/>
      <c r="X47" s="131"/>
      <c r="Y47" s="129"/>
      <c r="Z47" s="130"/>
      <c r="AA47" s="130"/>
      <c r="AB47" s="131"/>
      <c r="AC47" s="129"/>
      <c r="AD47" s="130"/>
      <c r="AE47" s="130"/>
      <c r="AF47" s="131"/>
      <c r="AG47" s="146"/>
      <c r="AH47" s="147"/>
      <c r="AI47" s="147"/>
      <c r="AJ47" s="148"/>
      <c r="AK47" s="146"/>
      <c r="AL47" s="147">
        <v>45</v>
      </c>
      <c r="AM47" s="147"/>
      <c r="AN47" s="149">
        <v>55</v>
      </c>
      <c r="AO47" s="129"/>
      <c r="AP47" s="130"/>
      <c r="AQ47" s="130"/>
      <c r="AR47" s="130"/>
      <c r="AS47" s="130"/>
      <c r="AT47" s="130">
        <v>4</v>
      </c>
      <c r="AU47" s="129">
        <f t="shared" si="61"/>
        <v>1.8</v>
      </c>
      <c r="AV47" s="130">
        <v>3</v>
      </c>
      <c r="AW47" s="130"/>
      <c r="AX47" s="131">
        <v>4</v>
      </c>
      <c r="AY47" s="131"/>
    </row>
    <row r="48" spans="1:51" s="81" customFormat="1" ht="80" customHeight="1" thickBot="1" x14ac:dyDescent="0.4">
      <c r="A48" s="142" t="s">
        <v>65</v>
      </c>
      <c r="B48" s="143" t="s">
        <v>88</v>
      </c>
      <c r="C48" s="123"/>
      <c r="D48" s="121">
        <f t="shared" ref="D48:AY48" si="66">SUM(D49:D53)</f>
        <v>20</v>
      </c>
      <c r="E48" s="67">
        <f t="shared" si="66"/>
        <v>500</v>
      </c>
      <c r="F48" s="67">
        <f t="shared" si="66"/>
        <v>225</v>
      </c>
      <c r="G48" s="67">
        <f t="shared" si="66"/>
        <v>0</v>
      </c>
      <c r="H48" s="67">
        <f t="shared" si="66"/>
        <v>225</v>
      </c>
      <c r="I48" s="67">
        <f t="shared" si="66"/>
        <v>0</v>
      </c>
      <c r="J48" s="134">
        <f t="shared" si="66"/>
        <v>0</v>
      </c>
      <c r="K48" s="134">
        <f t="shared" si="66"/>
        <v>0</v>
      </c>
      <c r="L48" s="134">
        <f t="shared" si="66"/>
        <v>0</v>
      </c>
      <c r="M48" s="134">
        <f t="shared" si="66"/>
        <v>225</v>
      </c>
      <c r="N48" s="134">
        <f t="shared" si="66"/>
        <v>0</v>
      </c>
      <c r="O48" s="134">
        <f t="shared" si="66"/>
        <v>0</v>
      </c>
      <c r="P48" s="134">
        <f t="shared" si="66"/>
        <v>275</v>
      </c>
      <c r="Q48" s="134">
        <f t="shared" si="66"/>
        <v>0</v>
      </c>
      <c r="R48" s="134">
        <f t="shared" si="66"/>
        <v>0</v>
      </c>
      <c r="S48" s="134">
        <f t="shared" si="66"/>
        <v>0</v>
      </c>
      <c r="T48" s="134">
        <f t="shared" si="66"/>
        <v>0</v>
      </c>
      <c r="U48" s="134">
        <f t="shared" si="66"/>
        <v>0</v>
      </c>
      <c r="V48" s="134">
        <f t="shared" si="66"/>
        <v>0</v>
      </c>
      <c r="W48" s="134">
        <f t="shared" si="66"/>
        <v>0</v>
      </c>
      <c r="X48" s="134">
        <f t="shared" si="66"/>
        <v>0</v>
      </c>
      <c r="Y48" s="134">
        <f t="shared" si="66"/>
        <v>0</v>
      </c>
      <c r="Z48" s="134">
        <f t="shared" si="66"/>
        <v>0</v>
      </c>
      <c r="AA48" s="134">
        <f t="shared" si="66"/>
        <v>0</v>
      </c>
      <c r="AB48" s="134">
        <f t="shared" si="66"/>
        <v>0</v>
      </c>
      <c r="AC48" s="134">
        <f t="shared" si="66"/>
        <v>0</v>
      </c>
      <c r="AD48" s="134">
        <f t="shared" si="66"/>
        <v>0</v>
      </c>
      <c r="AE48" s="134">
        <f t="shared" si="66"/>
        <v>0</v>
      </c>
      <c r="AF48" s="151">
        <f t="shared" si="66"/>
        <v>0</v>
      </c>
      <c r="AG48" s="151">
        <f t="shared" si="66"/>
        <v>0</v>
      </c>
      <c r="AH48" s="151">
        <f t="shared" si="66"/>
        <v>90</v>
      </c>
      <c r="AI48" s="151">
        <f t="shared" si="66"/>
        <v>0</v>
      </c>
      <c r="AJ48" s="151">
        <f t="shared" si="66"/>
        <v>110</v>
      </c>
      <c r="AK48" s="151">
        <f t="shared" si="66"/>
        <v>0</v>
      </c>
      <c r="AL48" s="151">
        <f t="shared" si="66"/>
        <v>135</v>
      </c>
      <c r="AM48" s="151">
        <f t="shared" si="66"/>
        <v>0</v>
      </c>
      <c r="AN48" s="151">
        <f t="shared" si="66"/>
        <v>165</v>
      </c>
      <c r="AO48" s="151">
        <f t="shared" si="66"/>
        <v>0</v>
      </c>
      <c r="AP48" s="151">
        <f t="shared" si="66"/>
        <v>0</v>
      </c>
      <c r="AQ48" s="134">
        <f t="shared" si="66"/>
        <v>0</v>
      </c>
      <c r="AR48" s="134">
        <f t="shared" si="66"/>
        <v>0</v>
      </c>
      <c r="AS48" s="134">
        <f t="shared" si="66"/>
        <v>8</v>
      </c>
      <c r="AT48" s="134">
        <f t="shared" si="66"/>
        <v>12</v>
      </c>
      <c r="AU48" s="134">
        <f t="shared" si="66"/>
        <v>9</v>
      </c>
      <c r="AV48" s="134">
        <f t="shared" si="66"/>
        <v>15</v>
      </c>
      <c r="AW48" s="134">
        <f t="shared" si="66"/>
        <v>0</v>
      </c>
      <c r="AX48" s="134">
        <f t="shared" si="66"/>
        <v>20</v>
      </c>
      <c r="AY48" s="134">
        <f t="shared" si="66"/>
        <v>4</v>
      </c>
    </row>
    <row r="49" spans="1:51" s="81" customFormat="1" ht="40.049999999999997" customHeight="1" x14ac:dyDescent="0.35">
      <c r="A49" s="95" t="s">
        <v>10</v>
      </c>
      <c r="B49" s="158" t="s">
        <v>101</v>
      </c>
      <c r="C49" s="124" t="s">
        <v>96</v>
      </c>
      <c r="D49" s="122">
        <f t="shared" ref="D49:D53" si="67">SUM(AO49:AT49)</f>
        <v>4</v>
      </c>
      <c r="E49" s="80">
        <f t="shared" ref="E49:E53" si="68">SUM(F49,P49)</f>
        <v>100</v>
      </c>
      <c r="F49" s="85">
        <f t="shared" ref="F49:F53" si="69">SUM(G49:H49,O49)</f>
        <v>45</v>
      </c>
      <c r="G49" s="56">
        <f>SUM(Q49,U49,Y49,AC49,AG49,AK49)</f>
        <v>0</v>
      </c>
      <c r="H49" s="56">
        <f>SUM(R49,V49,Z49,AD49,AH49,AL49)</f>
        <v>45</v>
      </c>
      <c r="I49" s="16"/>
      <c r="J49" s="135"/>
      <c r="K49" s="135"/>
      <c r="L49" s="135"/>
      <c r="M49" s="135">
        <v>45</v>
      </c>
      <c r="N49" s="135"/>
      <c r="O49" s="136">
        <f>SUM(S49,W49,AA49,AE49,AI49,AM49)</f>
        <v>0</v>
      </c>
      <c r="P49" s="137">
        <f>SUM(T49,X49,AB49,AF49,AJ49,AN49)</f>
        <v>55</v>
      </c>
      <c r="Q49" s="138"/>
      <c r="R49" s="139"/>
      <c r="S49" s="139"/>
      <c r="T49" s="140"/>
      <c r="U49" s="141"/>
      <c r="V49" s="139"/>
      <c r="W49" s="139"/>
      <c r="X49" s="140"/>
      <c r="Y49" s="138"/>
      <c r="Z49" s="139"/>
      <c r="AA49" s="139"/>
      <c r="AB49" s="140"/>
      <c r="AC49" s="138"/>
      <c r="AD49" s="139"/>
      <c r="AE49" s="139"/>
      <c r="AF49" s="140"/>
      <c r="AG49" s="54"/>
      <c r="AH49" s="55">
        <v>45</v>
      </c>
      <c r="AI49" s="55"/>
      <c r="AJ49" s="144">
        <v>55</v>
      </c>
      <c r="AK49" s="54"/>
      <c r="AL49" s="55"/>
      <c r="AM49" s="55"/>
      <c r="AN49" s="145"/>
      <c r="AO49" s="138"/>
      <c r="AP49" s="139"/>
      <c r="AQ49" s="139"/>
      <c r="AR49" s="139"/>
      <c r="AS49" s="139">
        <v>4</v>
      </c>
      <c r="AT49" s="139"/>
      <c r="AU49" s="129">
        <f t="shared" ref="AU49:AU53" si="70">SUM(F49)/25</f>
        <v>1.8</v>
      </c>
      <c r="AV49" s="35">
        <v>3</v>
      </c>
      <c r="AW49" s="139"/>
      <c r="AX49" s="140">
        <v>4</v>
      </c>
      <c r="AY49" s="140"/>
    </row>
    <row r="50" spans="1:51" s="81" customFormat="1" ht="40.049999999999997" customHeight="1" x14ac:dyDescent="0.35">
      <c r="A50" s="19" t="s">
        <v>9</v>
      </c>
      <c r="B50" s="158" t="s">
        <v>92</v>
      </c>
      <c r="C50" s="125" t="s">
        <v>96</v>
      </c>
      <c r="D50" s="122">
        <f t="shared" si="67"/>
        <v>4</v>
      </c>
      <c r="E50" s="60">
        <f t="shared" si="68"/>
        <v>100</v>
      </c>
      <c r="F50" s="61">
        <f t="shared" si="69"/>
        <v>45</v>
      </c>
      <c r="G50" s="56">
        <f t="shared" ref="G50:G53" si="71">SUM(Q50,U50,Y50,AC50,AG50,AK50)</f>
        <v>0</v>
      </c>
      <c r="H50" s="56">
        <f t="shared" ref="H50:H53" si="72">SUM(R50,V50,Z50,AD50,AH50,AL50)</f>
        <v>45</v>
      </c>
      <c r="I50" s="14"/>
      <c r="J50" s="127"/>
      <c r="K50" s="127"/>
      <c r="L50" s="127"/>
      <c r="M50" s="127">
        <v>45</v>
      </c>
      <c r="N50" s="127"/>
      <c r="O50" s="136">
        <f t="shared" ref="O50:O53" si="73">SUM(S50,W50,AA50,AE50,AI50,AM50)</f>
        <v>0</v>
      </c>
      <c r="P50" s="137">
        <f t="shared" ref="P50:P53" si="74">SUM(T50,X50,AB50,AF50,AJ50,AN50)</f>
        <v>55</v>
      </c>
      <c r="Q50" s="129"/>
      <c r="R50" s="130"/>
      <c r="S50" s="130"/>
      <c r="T50" s="131"/>
      <c r="U50" s="132"/>
      <c r="V50" s="130"/>
      <c r="W50" s="130"/>
      <c r="X50" s="131"/>
      <c r="Y50" s="129"/>
      <c r="Z50" s="130"/>
      <c r="AA50" s="130"/>
      <c r="AB50" s="131"/>
      <c r="AC50" s="129"/>
      <c r="AD50" s="130"/>
      <c r="AE50" s="130"/>
      <c r="AF50" s="131"/>
      <c r="AG50" s="146"/>
      <c r="AH50" s="147">
        <v>45</v>
      </c>
      <c r="AI50" s="147"/>
      <c r="AJ50" s="148">
        <v>55</v>
      </c>
      <c r="AK50" s="146"/>
      <c r="AL50" s="147"/>
      <c r="AM50" s="147"/>
      <c r="AN50" s="149"/>
      <c r="AO50" s="129"/>
      <c r="AP50" s="130"/>
      <c r="AQ50" s="130"/>
      <c r="AR50" s="130"/>
      <c r="AS50" s="130">
        <v>4</v>
      </c>
      <c r="AT50" s="130"/>
      <c r="AU50" s="129">
        <f t="shared" si="70"/>
        <v>1.8</v>
      </c>
      <c r="AV50" s="130">
        <v>3</v>
      </c>
      <c r="AW50" s="130"/>
      <c r="AX50" s="131">
        <v>4</v>
      </c>
      <c r="AY50" s="131"/>
    </row>
    <row r="51" spans="1:51" s="81" customFormat="1" ht="40.049999999999997" customHeight="1" x14ac:dyDescent="0.35">
      <c r="A51" s="19" t="s">
        <v>8</v>
      </c>
      <c r="B51" s="158" t="s">
        <v>91</v>
      </c>
      <c r="C51" s="125" t="s">
        <v>96</v>
      </c>
      <c r="D51" s="122">
        <f t="shared" si="67"/>
        <v>4</v>
      </c>
      <c r="E51" s="60">
        <f t="shared" si="68"/>
        <v>100</v>
      </c>
      <c r="F51" s="61">
        <f t="shared" si="69"/>
        <v>45</v>
      </c>
      <c r="G51" s="56">
        <f t="shared" si="71"/>
        <v>0</v>
      </c>
      <c r="H51" s="56">
        <f t="shared" si="72"/>
        <v>45</v>
      </c>
      <c r="I51" s="14"/>
      <c r="J51" s="127"/>
      <c r="K51" s="127"/>
      <c r="L51" s="127"/>
      <c r="M51" s="127">
        <v>45</v>
      </c>
      <c r="N51" s="127"/>
      <c r="O51" s="136">
        <f t="shared" si="73"/>
        <v>0</v>
      </c>
      <c r="P51" s="137">
        <f t="shared" si="74"/>
        <v>55</v>
      </c>
      <c r="Q51" s="129"/>
      <c r="R51" s="130"/>
      <c r="S51" s="130"/>
      <c r="T51" s="131"/>
      <c r="U51" s="132"/>
      <c r="V51" s="130"/>
      <c r="W51" s="130"/>
      <c r="X51" s="131"/>
      <c r="Y51" s="129"/>
      <c r="Z51" s="130"/>
      <c r="AA51" s="130"/>
      <c r="AB51" s="131"/>
      <c r="AC51" s="129"/>
      <c r="AD51" s="130"/>
      <c r="AE51" s="130"/>
      <c r="AF51" s="131"/>
      <c r="AG51" s="77"/>
      <c r="AH51" s="47"/>
      <c r="AI51" s="47"/>
      <c r="AJ51" s="150"/>
      <c r="AK51" s="77"/>
      <c r="AL51" s="47">
        <v>45</v>
      </c>
      <c r="AM51" s="47"/>
      <c r="AN51" s="150">
        <v>55</v>
      </c>
      <c r="AO51" s="129"/>
      <c r="AP51" s="130"/>
      <c r="AQ51" s="130"/>
      <c r="AR51" s="130"/>
      <c r="AS51" s="130"/>
      <c r="AT51" s="130">
        <v>4</v>
      </c>
      <c r="AU51" s="129">
        <f t="shared" si="70"/>
        <v>1.8</v>
      </c>
      <c r="AV51" s="42">
        <v>3</v>
      </c>
      <c r="AW51" s="130"/>
      <c r="AX51" s="131">
        <v>4</v>
      </c>
      <c r="AY51" s="131"/>
    </row>
    <row r="52" spans="1:51" s="81" customFormat="1" ht="50" customHeight="1" x14ac:dyDescent="0.35">
      <c r="A52" s="19" t="s">
        <v>7</v>
      </c>
      <c r="B52" s="162" t="s">
        <v>105</v>
      </c>
      <c r="C52" s="125" t="s">
        <v>97</v>
      </c>
      <c r="D52" s="122">
        <f t="shared" si="67"/>
        <v>4</v>
      </c>
      <c r="E52" s="60">
        <f t="shared" si="68"/>
        <v>100</v>
      </c>
      <c r="F52" s="61">
        <f t="shared" si="69"/>
        <v>45</v>
      </c>
      <c r="G52" s="56">
        <f t="shared" si="71"/>
        <v>0</v>
      </c>
      <c r="H52" s="56">
        <f t="shared" si="72"/>
        <v>45</v>
      </c>
      <c r="I52" s="14"/>
      <c r="J52" s="127"/>
      <c r="K52" s="127"/>
      <c r="L52" s="127"/>
      <c r="M52" s="127">
        <v>45</v>
      </c>
      <c r="N52" s="127"/>
      <c r="O52" s="136">
        <f t="shared" si="73"/>
        <v>0</v>
      </c>
      <c r="P52" s="137">
        <f t="shared" si="74"/>
        <v>55</v>
      </c>
      <c r="Q52" s="129"/>
      <c r="R52" s="130"/>
      <c r="S52" s="130"/>
      <c r="T52" s="131"/>
      <c r="U52" s="132"/>
      <c r="V52" s="130"/>
      <c r="W52" s="130"/>
      <c r="X52" s="131"/>
      <c r="Y52" s="129"/>
      <c r="Z52" s="130"/>
      <c r="AA52" s="130"/>
      <c r="AB52" s="131"/>
      <c r="AC52" s="129"/>
      <c r="AD52" s="130"/>
      <c r="AE52" s="130"/>
      <c r="AF52" s="131"/>
      <c r="AG52" s="146"/>
      <c r="AH52" s="147"/>
      <c r="AI52" s="147"/>
      <c r="AJ52" s="148"/>
      <c r="AK52" s="146"/>
      <c r="AL52" s="147">
        <v>45</v>
      </c>
      <c r="AM52" s="147"/>
      <c r="AN52" s="149">
        <v>55</v>
      </c>
      <c r="AO52" s="129"/>
      <c r="AP52" s="130"/>
      <c r="AQ52" s="130"/>
      <c r="AR52" s="130"/>
      <c r="AS52" s="130"/>
      <c r="AT52" s="130">
        <v>4</v>
      </c>
      <c r="AU52" s="129">
        <f t="shared" si="70"/>
        <v>1.8</v>
      </c>
      <c r="AV52" s="130">
        <v>3</v>
      </c>
      <c r="AW52" s="130"/>
      <c r="AX52" s="131">
        <v>4</v>
      </c>
      <c r="AY52" s="131">
        <v>4</v>
      </c>
    </row>
    <row r="53" spans="1:51" s="81" customFormat="1" ht="40.049999999999997" customHeight="1" thickBot="1" x14ac:dyDescent="0.4">
      <c r="A53" s="19" t="s">
        <v>6</v>
      </c>
      <c r="B53" s="158" t="s">
        <v>109</v>
      </c>
      <c r="C53" s="125" t="s">
        <v>97</v>
      </c>
      <c r="D53" s="122">
        <f t="shared" si="67"/>
        <v>4</v>
      </c>
      <c r="E53" s="60">
        <f t="shared" si="68"/>
        <v>100</v>
      </c>
      <c r="F53" s="61">
        <f t="shared" si="69"/>
        <v>45</v>
      </c>
      <c r="G53" s="56">
        <f t="shared" si="71"/>
        <v>0</v>
      </c>
      <c r="H53" s="56">
        <f t="shared" si="72"/>
        <v>45</v>
      </c>
      <c r="I53" s="14"/>
      <c r="J53" s="127"/>
      <c r="K53" s="127"/>
      <c r="L53" s="127"/>
      <c r="M53" s="127">
        <v>45</v>
      </c>
      <c r="N53" s="127"/>
      <c r="O53" s="136">
        <f t="shared" si="73"/>
        <v>0</v>
      </c>
      <c r="P53" s="137">
        <f t="shared" si="74"/>
        <v>55</v>
      </c>
      <c r="Q53" s="129"/>
      <c r="R53" s="130"/>
      <c r="S53" s="130"/>
      <c r="T53" s="131"/>
      <c r="U53" s="132"/>
      <c r="V53" s="130"/>
      <c r="W53" s="130"/>
      <c r="X53" s="131"/>
      <c r="Y53" s="129"/>
      <c r="Z53" s="130"/>
      <c r="AA53" s="130"/>
      <c r="AB53" s="131"/>
      <c r="AC53" s="129"/>
      <c r="AD53" s="130"/>
      <c r="AE53" s="130"/>
      <c r="AF53" s="131"/>
      <c r="AG53" s="146"/>
      <c r="AH53" s="147"/>
      <c r="AI53" s="147"/>
      <c r="AJ53" s="148"/>
      <c r="AK53" s="146"/>
      <c r="AL53" s="147">
        <v>45</v>
      </c>
      <c r="AM53" s="147"/>
      <c r="AN53" s="149">
        <v>55</v>
      </c>
      <c r="AO53" s="129"/>
      <c r="AP53" s="130"/>
      <c r="AQ53" s="130"/>
      <c r="AR53" s="130"/>
      <c r="AS53" s="130"/>
      <c r="AT53" s="130">
        <v>4</v>
      </c>
      <c r="AU53" s="129">
        <f t="shared" si="70"/>
        <v>1.8</v>
      </c>
      <c r="AV53" s="130">
        <v>3</v>
      </c>
      <c r="AW53" s="130"/>
      <c r="AX53" s="131">
        <v>4</v>
      </c>
      <c r="AY53" s="131"/>
    </row>
    <row r="54" spans="1:51" s="6" customFormat="1" ht="40.049999999999997" customHeight="1" thickBot="1" x14ac:dyDescent="0.4">
      <c r="A54" s="64" t="s">
        <v>64</v>
      </c>
      <c r="B54" s="119" t="s">
        <v>86</v>
      </c>
      <c r="C54" s="66"/>
      <c r="D54" s="76">
        <f t="shared" ref="D54:AY54" si="75">SUM(D55:D56)</f>
        <v>24</v>
      </c>
      <c r="E54" s="70">
        <f t="shared" si="75"/>
        <v>720</v>
      </c>
      <c r="F54" s="70">
        <f t="shared" si="75"/>
        <v>0</v>
      </c>
      <c r="G54" s="70">
        <f t="shared" si="75"/>
        <v>0</v>
      </c>
      <c r="H54" s="70">
        <f t="shared" si="75"/>
        <v>0</v>
      </c>
      <c r="I54" s="70">
        <f t="shared" si="75"/>
        <v>0</v>
      </c>
      <c r="J54" s="134">
        <f t="shared" si="75"/>
        <v>0</v>
      </c>
      <c r="K54" s="134">
        <f t="shared" si="75"/>
        <v>0</v>
      </c>
      <c r="L54" s="134">
        <f t="shared" si="75"/>
        <v>0</v>
      </c>
      <c r="M54" s="134">
        <f t="shared" si="75"/>
        <v>0</v>
      </c>
      <c r="N54" s="134">
        <f t="shared" si="75"/>
        <v>720</v>
      </c>
      <c r="O54" s="134">
        <f t="shared" si="75"/>
        <v>0</v>
      </c>
      <c r="P54" s="134">
        <f t="shared" si="75"/>
        <v>720</v>
      </c>
      <c r="Q54" s="134">
        <f t="shared" si="75"/>
        <v>0</v>
      </c>
      <c r="R54" s="134">
        <f t="shared" si="75"/>
        <v>0</v>
      </c>
      <c r="S54" s="134">
        <f t="shared" si="75"/>
        <v>0</v>
      </c>
      <c r="T54" s="134">
        <f t="shared" si="75"/>
        <v>0</v>
      </c>
      <c r="U54" s="134">
        <f t="shared" si="75"/>
        <v>0</v>
      </c>
      <c r="V54" s="134">
        <f t="shared" si="75"/>
        <v>0</v>
      </c>
      <c r="W54" s="134">
        <f t="shared" si="75"/>
        <v>0</v>
      </c>
      <c r="X54" s="134">
        <f t="shared" si="75"/>
        <v>180</v>
      </c>
      <c r="Y54" s="134">
        <f t="shared" si="75"/>
        <v>0</v>
      </c>
      <c r="Z54" s="134">
        <f t="shared" si="75"/>
        <v>0</v>
      </c>
      <c r="AA54" s="134">
        <f t="shared" si="75"/>
        <v>0</v>
      </c>
      <c r="AB54" s="134">
        <f t="shared" si="75"/>
        <v>120</v>
      </c>
      <c r="AC54" s="134">
        <f t="shared" si="75"/>
        <v>0</v>
      </c>
      <c r="AD54" s="134">
        <f t="shared" si="75"/>
        <v>0</v>
      </c>
      <c r="AE54" s="134">
        <f t="shared" si="75"/>
        <v>0</v>
      </c>
      <c r="AF54" s="134">
        <f t="shared" si="75"/>
        <v>180</v>
      </c>
      <c r="AG54" s="134">
        <f t="shared" si="75"/>
        <v>0</v>
      </c>
      <c r="AH54" s="134">
        <f t="shared" si="75"/>
        <v>0</v>
      </c>
      <c r="AI54" s="134">
        <f t="shared" si="75"/>
        <v>0</v>
      </c>
      <c r="AJ54" s="134">
        <f t="shared" si="75"/>
        <v>120</v>
      </c>
      <c r="AK54" s="134">
        <f t="shared" si="75"/>
        <v>0</v>
      </c>
      <c r="AL54" s="134">
        <f t="shared" si="75"/>
        <v>0</v>
      </c>
      <c r="AM54" s="134">
        <f t="shared" si="75"/>
        <v>0</v>
      </c>
      <c r="AN54" s="134">
        <f t="shared" si="75"/>
        <v>120</v>
      </c>
      <c r="AO54" s="134">
        <f t="shared" si="75"/>
        <v>0</v>
      </c>
      <c r="AP54" s="134">
        <f t="shared" si="75"/>
        <v>6</v>
      </c>
      <c r="AQ54" s="134">
        <f t="shared" si="75"/>
        <v>4</v>
      </c>
      <c r="AR54" s="134">
        <f t="shared" si="75"/>
        <v>6</v>
      </c>
      <c r="AS54" s="134">
        <f t="shared" si="75"/>
        <v>4</v>
      </c>
      <c r="AT54" s="134">
        <f t="shared" si="75"/>
        <v>4</v>
      </c>
      <c r="AU54" s="134">
        <f t="shared" si="75"/>
        <v>0</v>
      </c>
      <c r="AV54" s="134">
        <f t="shared" si="75"/>
        <v>24</v>
      </c>
      <c r="AW54" s="134">
        <f t="shared" si="75"/>
        <v>0</v>
      </c>
      <c r="AX54" s="134">
        <f t="shared" si="75"/>
        <v>8</v>
      </c>
      <c r="AY54" s="134">
        <f t="shared" si="75"/>
        <v>8</v>
      </c>
    </row>
    <row r="55" spans="1:51" s="6" customFormat="1" ht="40.049999999999997" customHeight="1" x14ac:dyDescent="0.35">
      <c r="A55" s="26" t="s">
        <v>10</v>
      </c>
      <c r="B55" s="117" t="s">
        <v>84</v>
      </c>
      <c r="C55" s="21" t="s">
        <v>97</v>
      </c>
      <c r="D55" s="86">
        <f>SUM(AO55:AT55)</f>
        <v>16</v>
      </c>
      <c r="E55" s="60">
        <f>SUM(F55,P55)</f>
        <v>480</v>
      </c>
      <c r="F55" s="61">
        <f>SUM(G55:H55,O55)</f>
        <v>0</v>
      </c>
      <c r="G55" s="58">
        <f>SUM(Q55,U55,Y55,AC55,AG55,AK55)</f>
        <v>0</v>
      </c>
      <c r="H55" s="58">
        <f>SUM(R55,V55,Z55,AD55,AH55,AL55)</f>
        <v>0</v>
      </c>
      <c r="I55" s="14"/>
      <c r="J55" s="127"/>
      <c r="K55" s="127"/>
      <c r="L55" s="127"/>
      <c r="M55" s="127"/>
      <c r="N55" s="127">
        <v>480</v>
      </c>
      <c r="O55" s="128">
        <f>SUM(S55,W55,AA55,AE55,AI55,AM55)</f>
        <v>0</v>
      </c>
      <c r="P55" s="116">
        <f>SUM(T55,X55,AB55,AF55,AJ55,AN55)</f>
        <v>480</v>
      </c>
      <c r="Q55" s="129"/>
      <c r="R55" s="130"/>
      <c r="S55" s="130"/>
      <c r="T55" s="131"/>
      <c r="U55" s="132"/>
      <c r="V55" s="130"/>
      <c r="W55" s="130"/>
      <c r="X55" s="131">
        <v>180</v>
      </c>
      <c r="Y55" s="129"/>
      <c r="Z55" s="130"/>
      <c r="AA55" s="130"/>
      <c r="AB55" s="131">
        <v>120</v>
      </c>
      <c r="AC55" s="129"/>
      <c r="AD55" s="130"/>
      <c r="AE55" s="130"/>
      <c r="AF55" s="131">
        <v>180</v>
      </c>
      <c r="AG55" s="129"/>
      <c r="AH55" s="130"/>
      <c r="AI55" s="130"/>
      <c r="AJ55" s="133"/>
      <c r="AK55" s="129"/>
      <c r="AL55" s="130"/>
      <c r="AM55" s="130"/>
      <c r="AN55" s="131"/>
      <c r="AO55" s="129"/>
      <c r="AP55" s="130">
        <v>6</v>
      </c>
      <c r="AQ55" s="130">
        <v>4</v>
      </c>
      <c r="AR55" s="130">
        <v>6</v>
      </c>
      <c r="AS55" s="130"/>
      <c r="AT55" s="130"/>
      <c r="AU55" s="129"/>
      <c r="AV55" s="130">
        <v>16</v>
      </c>
      <c r="AW55" s="130"/>
      <c r="AX55" s="131"/>
      <c r="AY55" s="131"/>
    </row>
    <row r="56" spans="1:51" ht="40.049999999999997" customHeight="1" thickBot="1" x14ac:dyDescent="0.45">
      <c r="A56" s="26" t="s">
        <v>9</v>
      </c>
      <c r="B56" s="117" t="s">
        <v>85</v>
      </c>
      <c r="C56" s="21" t="s">
        <v>97</v>
      </c>
      <c r="D56" s="86">
        <f>SUM(AO56:AT56)</f>
        <v>8</v>
      </c>
      <c r="E56" s="60">
        <f>SUM(F56,P56)</f>
        <v>240</v>
      </c>
      <c r="F56" s="61">
        <f>SUM(G56:H56,O56)</f>
        <v>0</v>
      </c>
      <c r="G56" s="58">
        <f>SUM(Q56,U56,Y56,AC56,AG56,AK56)</f>
        <v>0</v>
      </c>
      <c r="H56" s="58">
        <f>SUM(R56,V56,Z56,AD56,AH56,AL56)</f>
        <v>0</v>
      </c>
      <c r="I56" s="14"/>
      <c r="J56" s="127"/>
      <c r="K56" s="127"/>
      <c r="L56" s="127"/>
      <c r="M56" s="127"/>
      <c r="N56" s="127">
        <v>240</v>
      </c>
      <c r="O56" s="128">
        <f>SUM(S56,W56,AA56,AE56,AI56,AM56)</f>
        <v>0</v>
      </c>
      <c r="P56" s="116">
        <f>SUM(T56,X56,AB56,AF56,AJ56,AN56)</f>
        <v>240</v>
      </c>
      <c r="Q56" s="129"/>
      <c r="R56" s="130"/>
      <c r="S56" s="130"/>
      <c r="T56" s="131"/>
      <c r="U56" s="132"/>
      <c r="V56" s="130"/>
      <c r="W56" s="130"/>
      <c r="X56" s="131"/>
      <c r="Y56" s="129"/>
      <c r="Z56" s="130"/>
      <c r="AA56" s="130"/>
      <c r="AB56" s="131"/>
      <c r="AC56" s="129"/>
      <c r="AD56" s="130"/>
      <c r="AE56" s="130"/>
      <c r="AF56" s="131"/>
      <c r="AG56" s="129"/>
      <c r="AH56" s="130"/>
      <c r="AI56" s="130"/>
      <c r="AJ56" s="133">
        <v>120</v>
      </c>
      <c r="AK56" s="129"/>
      <c r="AL56" s="130"/>
      <c r="AM56" s="130"/>
      <c r="AN56" s="131">
        <v>120</v>
      </c>
      <c r="AO56" s="129"/>
      <c r="AP56" s="130"/>
      <c r="AQ56" s="130"/>
      <c r="AR56" s="130"/>
      <c r="AS56" s="130">
        <v>4</v>
      </c>
      <c r="AT56" s="130">
        <v>4</v>
      </c>
      <c r="AU56" s="129"/>
      <c r="AV56" s="130">
        <v>8</v>
      </c>
      <c r="AW56" s="130"/>
      <c r="AX56" s="131">
        <v>8</v>
      </c>
      <c r="AY56" s="131">
        <v>8</v>
      </c>
    </row>
    <row r="57" spans="1:51" ht="40.049999999999997" customHeight="1" x14ac:dyDescent="0.4">
      <c r="A57" s="205" t="s">
        <v>94</v>
      </c>
      <c r="B57" s="206"/>
      <c r="C57" s="207"/>
      <c r="D57" s="187">
        <f t="shared" ref="D57:P57" si="76">SUM(D8,D19,D29,D42,D54)</f>
        <v>180</v>
      </c>
      <c r="E57" s="173">
        <f t="shared" si="76"/>
        <v>4710</v>
      </c>
      <c r="F57" s="173">
        <f t="shared" si="76"/>
        <v>2370</v>
      </c>
      <c r="G57" s="173">
        <f t="shared" si="76"/>
        <v>590</v>
      </c>
      <c r="H57" s="173">
        <f t="shared" si="76"/>
        <v>1645</v>
      </c>
      <c r="I57" s="173">
        <f t="shared" si="76"/>
        <v>180</v>
      </c>
      <c r="J57" s="173">
        <f t="shared" si="76"/>
        <v>535</v>
      </c>
      <c r="K57" s="173">
        <f t="shared" si="76"/>
        <v>420</v>
      </c>
      <c r="L57" s="173">
        <f t="shared" si="76"/>
        <v>135</v>
      </c>
      <c r="M57" s="173">
        <f t="shared" si="76"/>
        <v>375</v>
      </c>
      <c r="N57" s="173">
        <f t="shared" si="76"/>
        <v>720</v>
      </c>
      <c r="O57" s="173">
        <f t="shared" si="76"/>
        <v>135</v>
      </c>
      <c r="P57" s="173">
        <f t="shared" si="76"/>
        <v>2340</v>
      </c>
      <c r="Q57" s="74">
        <f t="shared" ref="Q57:AT57" si="77">SUM(Q8,Q19,Q29,0,Q42,Q54)</f>
        <v>165</v>
      </c>
      <c r="R57" s="74">
        <f t="shared" si="77"/>
        <v>315</v>
      </c>
      <c r="S57" s="74">
        <f t="shared" si="77"/>
        <v>40</v>
      </c>
      <c r="T57" s="74">
        <f t="shared" si="77"/>
        <v>275</v>
      </c>
      <c r="U57" s="74">
        <f t="shared" si="77"/>
        <v>140</v>
      </c>
      <c r="V57" s="74">
        <f t="shared" si="77"/>
        <v>265</v>
      </c>
      <c r="W57" s="74">
        <f t="shared" si="77"/>
        <v>15</v>
      </c>
      <c r="X57" s="74">
        <f t="shared" si="77"/>
        <v>405</v>
      </c>
      <c r="Y57" s="74">
        <f t="shared" si="77"/>
        <v>135</v>
      </c>
      <c r="Z57" s="74">
        <f t="shared" si="77"/>
        <v>255</v>
      </c>
      <c r="AA57" s="74">
        <f t="shared" si="77"/>
        <v>20</v>
      </c>
      <c r="AB57" s="74">
        <f t="shared" si="77"/>
        <v>360</v>
      </c>
      <c r="AC57" s="74">
        <f t="shared" si="77"/>
        <v>120</v>
      </c>
      <c r="AD57" s="74">
        <f t="shared" si="77"/>
        <v>240</v>
      </c>
      <c r="AE57" s="74">
        <f t="shared" si="77"/>
        <v>10</v>
      </c>
      <c r="AF57" s="74">
        <f t="shared" si="77"/>
        <v>410</v>
      </c>
      <c r="AG57" s="74">
        <f t="shared" si="77"/>
        <v>15</v>
      </c>
      <c r="AH57" s="74">
        <f t="shared" si="77"/>
        <v>285</v>
      </c>
      <c r="AI57" s="74">
        <f t="shared" si="77"/>
        <v>35</v>
      </c>
      <c r="AJ57" s="74">
        <f t="shared" si="77"/>
        <v>435</v>
      </c>
      <c r="AK57" s="74">
        <f t="shared" si="77"/>
        <v>15</v>
      </c>
      <c r="AL57" s="74">
        <f t="shared" si="77"/>
        <v>285</v>
      </c>
      <c r="AM57" s="74">
        <f t="shared" si="77"/>
        <v>15</v>
      </c>
      <c r="AN57" s="74">
        <f t="shared" si="77"/>
        <v>455</v>
      </c>
      <c r="AO57" s="74">
        <f t="shared" si="77"/>
        <v>30</v>
      </c>
      <c r="AP57" s="74">
        <f t="shared" si="77"/>
        <v>30</v>
      </c>
      <c r="AQ57" s="74">
        <f t="shared" si="77"/>
        <v>30</v>
      </c>
      <c r="AR57" s="74">
        <f t="shared" si="77"/>
        <v>30</v>
      </c>
      <c r="AS57" s="74">
        <f t="shared" si="77"/>
        <v>30</v>
      </c>
      <c r="AT57" s="74">
        <f t="shared" si="77"/>
        <v>30</v>
      </c>
      <c r="AU57" s="196">
        <f>SUM(AU8,AU19,AU29,AU42,AU54)</f>
        <v>97.8</v>
      </c>
      <c r="AV57" s="196">
        <f>SUM(AV8,AV19,AV29,AV42,AV54)</f>
        <v>131</v>
      </c>
      <c r="AW57" s="196">
        <f>SUM(AW8,AW19,AW29,AW42,AW54)</f>
        <v>44</v>
      </c>
      <c r="AX57" s="196">
        <f>SUM(AX8,AX19,AX29,AX42,AX54)</f>
        <v>68</v>
      </c>
      <c r="AY57" s="196">
        <f>SUM(AY8,AY19,AY29,AY42,AY54)</f>
        <v>53</v>
      </c>
    </row>
    <row r="58" spans="1:51" ht="40.049999999999997" customHeight="1" thickBot="1" x14ac:dyDescent="0.45">
      <c r="A58" s="208"/>
      <c r="B58" s="209"/>
      <c r="C58" s="210"/>
      <c r="D58" s="211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98">
        <f>SUM(Q57:T57)</f>
        <v>795</v>
      </c>
      <c r="R58" s="199"/>
      <c r="S58" s="199"/>
      <c r="T58" s="200"/>
      <c r="U58" s="198">
        <f>SUM(U57:X57)</f>
        <v>825</v>
      </c>
      <c r="V58" s="199"/>
      <c r="W58" s="199"/>
      <c r="X58" s="200"/>
      <c r="Y58" s="198">
        <f>SUM(Y57:AB57)</f>
        <v>770</v>
      </c>
      <c r="Z58" s="199"/>
      <c r="AA58" s="199"/>
      <c r="AB58" s="200"/>
      <c r="AC58" s="198">
        <f>SUM(AC57:AF57)</f>
        <v>780</v>
      </c>
      <c r="AD58" s="199"/>
      <c r="AE58" s="199"/>
      <c r="AF58" s="200"/>
      <c r="AG58" s="198">
        <f>SUM(AG57:AJ57)</f>
        <v>770</v>
      </c>
      <c r="AH58" s="199"/>
      <c r="AI58" s="199"/>
      <c r="AJ58" s="200"/>
      <c r="AK58" s="198">
        <f>SUM(AK57:AN57)</f>
        <v>770</v>
      </c>
      <c r="AL58" s="199"/>
      <c r="AM58" s="199"/>
      <c r="AN58" s="200"/>
      <c r="AO58" s="198">
        <f>SUM(AO57:AT57)</f>
        <v>180</v>
      </c>
      <c r="AP58" s="199"/>
      <c r="AQ58" s="199"/>
      <c r="AR58" s="199"/>
      <c r="AS58" s="199"/>
      <c r="AT58" s="199"/>
      <c r="AU58" s="197"/>
      <c r="AV58" s="197"/>
      <c r="AW58" s="197"/>
      <c r="AX58" s="197"/>
      <c r="AY58" s="197"/>
    </row>
    <row r="59" spans="1:51" ht="40.049999999999997" customHeight="1" x14ac:dyDescent="0.4">
      <c r="A59" s="181" t="s">
        <v>95</v>
      </c>
      <c r="B59" s="182"/>
      <c r="C59" s="183"/>
      <c r="D59" s="187">
        <f t="shared" ref="D59:AY59" si="78">SUM(D8,D19,D29,D48,D54)</f>
        <v>180</v>
      </c>
      <c r="E59" s="173">
        <f t="shared" si="78"/>
        <v>4710</v>
      </c>
      <c r="F59" s="173">
        <f t="shared" si="78"/>
        <v>2370</v>
      </c>
      <c r="G59" s="173">
        <f t="shared" si="78"/>
        <v>590</v>
      </c>
      <c r="H59" s="173">
        <f t="shared" si="78"/>
        <v>1645</v>
      </c>
      <c r="I59" s="173">
        <f t="shared" si="78"/>
        <v>180</v>
      </c>
      <c r="J59" s="173">
        <f t="shared" si="78"/>
        <v>490</v>
      </c>
      <c r="K59" s="173">
        <f t="shared" si="78"/>
        <v>285</v>
      </c>
      <c r="L59" s="173">
        <f t="shared" si="78"/>
        <v>135</v>
      </c>
      <c r="M59" s="173">
        <f t="shared" si="78"/>
        <v>555</v>
      </c>
      <c r="N59" s="173">
        <f t="shared" si="78"/>
        <v>720</v>
      </c>
      <c r="O59" s="173">
        <f t="shared" si="78"/>
        <v>135</v>
      </c>
      <c r="P59" s="173">
        <f t="shared" si="78"/>
        <v>2340</v>
      </c>
      <c r="Q59" s="74">
        <f t="shared" si="78"/>
        <v>165</v>
      </c>
      <c r="R59" s="74">
        <f t="shared" si="78"/>
        <v>315</v>
      </c>
      <c r="S59" s="74">
        <f t="shared" si="78"/>
        <v>40</v>
      </c>
      <c r="T59" s="74">
        <f t="shared" si="78"/>
        <v>275</v>
      </c>
      <c r="U59" s="74">
        <f t="shared" si="78"/>
        <v>140</v>
      </c>
      <c r="V59" s="74">
        <f t="shared" si="78"/>
        <v>265</v>
      </c>
      <c r="W59" s="74">
        <f t="shared" si="78"/>
        <v>15</v>
      </c>
      <c r="X59" s="74">
        <f t="shared" si="78"/>
        <v>405</v>
      </c>
      <c r="Y59" s="74">
        <f t="shared" si="78"/>
        <v>135</v>
      </c>
      <c r="Z59" s="74">
        <f t="shared" si="78"/>
        <v>255</v>
      </c>
      <c r="AA59" s="74">
        <f t="shared" si="78"/>
        <v>20</v>
      </c>
      <c r="AB59" s="74">
        <f t="shared" si="78"/>
        <v>360</v>
      </c>
      <c r="AC59" s="74">
        <f t="shared" si="78"/>
        <v>120</v>
      </c>
      <c r="AD59" s="74">
        <f t="shared" si="78"/>
        <v>240</v>
      </c>
      <c r="AE59" s="74">
        <f t="shared" si="78"/>
        <v>10</v>
      </c>
      <c r="AF59" s="74">
        <f t="shared" si="78"/>
        <v>410</v>
      </c>
      <c r="AG59" s="74">
        <f t="shared" si="78"/>
        <v>15</v>
      </c>
      <c r="AH59" s="74">
        <f t="shared" si="78"/>
        <v>285</v>
      </c>
      <c r="AI59" s="74">
        <f t="shared" si="78"/>
        <v>35</v>
      </c>
      <c r="AJ59" s="74">
        <f t="shared" si="78"/>
        <v>435</v>
      </c>
      <c r="AK59" s="74">
        <f t="shared" si="78"/>
        <v>15</v>
      </c>
      <c r="AL59" s="74">
        <f t="shared" si="78"/>
        <v>285</v>
      </c>
      <c r="AM59" s="74">
        <f t="shared" si="78"/>
        <v>15</v>
      </c>
      <c r="AN59" s="74">
        <f t="shared" si="78"/>
        <v>455</v>
      </c>
      <c r="AO59" s="74">
        <f t="shared" si="78"/>
        <v>30</v>
      </c>
      <c r="AP59" s="74">
        <f t="shared" si="78"/>
        <v>30</v>
      </c>
      <c r="AQ59" s="74">
        <f t="shared" si="78"/>
        <v>30</v>
      </c>
      <c r="AR59" s="74">
        <f t="shared" si="78"/>
        <v>30</v>
      </c>
      <c r="AS59" s="74">
        <f t="shared" si="78"/>
        <v>30</v>
      </c>
      <c r="AT59" s="74">
        <f t="shared" si="78"/>
        <v>30</v>
      </c>
      <c r="AU59" s="175">
        <f t="shared" si="78"/>
        <v>97.8</v>
      </c>
      <c r="AV59" s="175">
        <f t="shared" si="78"/>
        <v>131</v>
      </c>
      <c r="AW59" s="175">
        <f t="shared" si="78"/>
        <v>44</v>
      </c>
      <c r="AX59" s="175">
        <f t="shared" si="78"/>
        <v>68</v>
      </c>
      <c r="AY59" s="175">
        <f t="shared" si="78"/>
        <v>53</v>
      </c>
    </row>
    <row r="60" spans="1:51" ht="40.049999999999997" customHeight="1" thickBot="1" x14ac:dyDescent="0.45">
      <c r="A60" s="184"/>
      <c r="B60" s="185"/>
      <c r="C60" s="186"/>
      <c r="D60" s="188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6">
        <f>SUM(Q59:T59)</f>
        <v>795</v>
      </c>
      <c r="R60" s="177"/>
      <c r="S60" s="177"/>
      <c r="T60" s="178"/>
      <c r="U60" s="179">
        <f>SUM(U59:X59)</f>
        <v>825</v>
      </c>
      <c r="V60" s="177"/>
      <c r="W60" s="177"/>
      <c r="X60" s="178"/>
      <c r="Y60" s="176">
        <f>SUM(Y59:AB59)</f>
        <v>770</v>
      </c>
      <c r="Z60" s="177"/>
      <c r="AA60" s="177"/>
      <c r="AB60" s="178"/>
      <c r="AC60" s="176">
        <f>SUM(AC59:AF59)</f>
        <v>780</v>
      </c>
      <c r="AD60" s="177"/>
      <c r="AE60" s="177"/>
      <c r="AF60" s="178"/>
      <c r="AG60" s="176">
        <f>SUM(AG59:AJ59)</f>
        <v>770</v>
      </c>
      <c r="AH60" s="177"/>
      <c r="AI60" s="177"/>
      <c r="AJ60" s="180"/>
      <c r="AK60" s="176">
        <f>SUM(AK59:AN59)</f>
        <v>770</v>
      </c>
      <c r="AL60" s="177"/>
      <c r="AM60" s="177"/>
      <c r="AN60" s="178"/>
      <c r="AO60" s="176">
        <f>SUM(AO59:AT59)</f>
        <v>180</v>
      </c>
      <c r="AP60" s="177"/>
      <c r="AQ60" s="177"/>
      <c r="AR60" s="177"/>
      <c r="AS60" s="177"/>
      <c r="AT60" s="177"/>
      <c r="AU60" s="176"/>
      <c r="AV60" s="176"/>
      <c r="AW60" s="176"/>
      <c r="AX60" s="176"/>
      <c r="AY60" s="176"/>
    </row>
    <row r="61" spans="1:51" x14ac:dyDescent="0.85">
      <c r="G61" s="15"/>
    </row>
  </sheetData>
  <dataConsolidate/>
  <mergeCells count="94">
    <mergeCell ref="AY6:AY7"/>
    <mergeCell ref="AY57:AY58"/>
    <mergeCell ref="AY59:AY60"/>
    <mergeCell ref="AO4:AY4"/>
    <mergeCell ref="AU5:AY5"/>
    <mergeCell ref="AS6:AS7"/>
    <mergeCell ref="AV6:AV7"/>
    <mergeCell ref="AW6:AW7"/>
    <mergeCell ref="AX6:AX7"/>
    <mergeCell ref="AX59:AX60"/>
    <mergeCell ref="AV59:AV60"/>
    <mergeCell ref="AW59:AW60"/>
    <mergeCell ref="AO60:AT60"/>
    <mergeCell ref="U6:X6"/>
    <mergeCell ref="AO6:AO7"/>
    <mergeCell ref="AP6:AP7"/>
    <mergeCell ref="AU6:AU7"/>
    <mergeCell ref="AR6:AR7"/>
    <mergeCell ref="AQ6:AQ7"/>
    <mergeCell ref="AK6:AN6"/>
    <mergeCell ref="AG6:AJ6"/>
    <mergeCell ref="Y6:AB6"/>
    <mergeCell ref="AG5:AN5"/>
    <mergeCell ref="AO5:AT5"/>
    <mergeCell ref="AT6:AT7"/>
    <mergeCell ref="A1:P1"/>
    <mergeCell ref="A4:A7"/>
    <mergeCell ref="C4:C7"/>
    <mergeCell ref="E4:P4"/>
    <mergeCell ref="B4:B7"/>
    <mergeCell ref="E5:E7"/>
    <mergeCell ref="H5:H7"/>
    <mergeCell ref="I5:I7"/>
    <mergeCell ref="K5:K7"/>
    <mergeCell ref="P5:P7"/>
    <mergeCell ref="M5:M7"/>
    <mergeCell ref="N5:N7"/>
    <mergeCell ref="O5:O7"/>
    <mergeCell ref="D4:D7"/>
    <mergeCell ref="L5:L7"/>
    <mergeCell ref="A57:C58"/>
    <mergeCell ref="E57:E58"/>
    <mergeCell ref="F57:F58"/>
    <mergeCell ref="G57:G58"/>
    <mergeCell ref="D57:D58"/>
    <mergeCell ref="H57:H58"/>
    <mergeCell ref="K57:K58"/>
    <mergeCell ref="J57:J58"/>
    <mergeCell ref="F5:F7"/>
    <mergeCell ref="G5:G7"/>
    <mergeCell ref="J5:J7"/>
    <mergeCell ref="Q4:AN4"/>
    <mergeCell ref="Q5:X5"/>
    <mergeCell ref="AC6:AF6"/>
    <mergeCell ref="Q6:T6"/>
    <mergeCell ref="AX57:AX58"/>
    <mergeCell ref="AW57:AW58"/>
    <mergeCell ref="AV57:AV58"/>
    <mergeCell ref="AU57:AU58"/>
    <mergeCell ref="Q58:T58"/>
    <mergeCell ref="AO58:AT58"/>
    <mergeCell ref="AK58:AN58"/>
    <mergeCell ref="AG58:AJ58"/>
    <mergeCell ref="U58:X58"/>
    <mergeCell ref="AC58:AF58"/>
    <mergeCell ref="Y58:AB58"/>
    <mergeCell ref="Y5:AF5"/>
    <mergeCell ref="P57:P58"/>
    <mergeCell ref="M57:M58"/>
    <mergeCell ref="I57:I58"/>
    <mergeCell ref="N57:N58"/>
    <mergeCell ref="O57:O58"/>
    <mergeCell ref="L57:L58"/>
    <mergeCell ref="A59:C60"/>
    <mergeCell ref="D59:D60"/>
    <mergeCell ref="E59:E60"/>
    <mergeCell ref="F59:F60"/>
    <mergeCell ref="G59:G60"/>
    <mergeCell ref="H59:H60"/>
    <mergeCell ref="L59:L60"/>
    <mergeCell ref="M59:M60"/>
    <mergeCell ref="N59:N60"/>
    <mergeCell ref="AU59:AU60"/>
    <mergeCell ref="I59:I60"/>
    <mergeCell ref="J59:J60"/>
    <mergeCell ref="K59:K60"/>
    <mergeCell ref="O59:O60"/>
    <mergeCell ref="P59:P60"/>
    <mergeCell ref="Q60:T60"/>
    <mergeCell ref="U60:X60"/>
    <mergeCell ref="Y60:AB60"/>
    <mergeCell ref="AC60:AF60"/>
    <mergeCell ref="AG60:AJ60"/>
    <mergeCell ref="AK60:AN60"/>
  </mergeCells>
  <phoneticPr fontId="15" type="noConversion"/>
  <printOptions horizontalCentered="1" verticalCentered="1"/>
  <pageMargins left="0" right="0" top="0" bottom="0" header="0" footer="0"/>
  <pageSetup paperSize="9" scale="16" fitToWidth="2" orientation="landscape" r:id="rId1"/>
  <headerFooter alignWithMargins="0"/>
  <ignoredErrors>
    <ignoredError sqref="D12 D10" formulaRange="1"/>
    <ignoredError sqref="D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6261-5093-446D-B1A4-DAD6F4F73630}">
  <dimension ref="A1:BE61"/>
  <sheetViews>
    <sheetView tabSelected="1" topLeftCell="A2" zoomScale="30" zoomScaleNormal="30" zoomScaleSheetLayoutView="30" workbookViewId="0">
      <selection activeCell="B21" sqref="B21"/>
    </sheetView>
  </sheetViews>
  <sheetFormatPr defaultColWidth="9.06640625" defaultRowHeight="34.5" x14ac:dyDescent="0.85"/>
  <cols>
    <col min="1" max="1" width="14.19921875" style="2" customWidth="1"/>
    <col min="2" max="2" width="134.33203125" style="2" customWidth="1"/>
    <col min="3" max="3" width="28.06640625" style="11" customWidth="1"/>
    <col min="4" max="4" width="17.53125" style="11" customWidth="1"/>
    <col min="5" max="5" width="16.06640625" style="2" customWidth="1"/>
    <col min="6" max="6" width="16.59765625" style="2" customWidth="1"/>
    <col min="7" max="7" width="16.19921875" style="2" customWidth="1"/>
    <col min="8" max="8" width="16.06640625" style="2" customWidth="1"/>
    <col min="9" max="10" width="11.53125" style="2" customWidth="1"/>
    <col min="11" max="11" width="14.59765625" style="2" customWidth="1"/>
    <col min="12" max="12" width="12" style="2" customWidth="1"/>
    <col min="13" max="14" width="11.53125" style="2" customWidth="1"/>
    <col min="15" max="15" width="15.59765625" style="2" customWidth="1"/>
    <col min="16" max="16" width="16.59765625" style="2" customWidth="1"/>
    <col min="17" max="40" width="11.53125" style="25" customWidth="1"/>
    <col min="41" max="46" width="9.59765625" style="2" customWidth="1"/>
    <col min="47" max="47" width="16.59765625" style="9" customWidth="1"/>
    <col min="48" max="48" width="15.06640625" style="9" customWidth="1"/>
    <col min="49" max="49" width="13" style="9" customWidth="1"/>
    <col min="50" max="51" width="11.46484375" style="8" customWidth="1"/>
    <col min="52" max="53" width="9.06640625" style="8" customWidth="1"/>
    <col min="54" max="56" width="9.06640625" style="8"/>
    <col min="57" max="57" width="24.59765625" style="8" customWidth="1"/>
    <col min="58" max="16384" width="9.06640625" style="8"/>
  </cols>
  <sheetData>
    <row r="1" spans="1:57" s="164" customFormat="1" ht="100.05" customHeight="1" x14ac:dyDescent="0.35">
      <c r="A1" s="220" t="s">
        <v>119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163"/>
      <c r="R1" s="163" t="s">
        <v>66</v>
      </c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</row>
    <row r="2" spans="1:57" s="5" customFormat="1" ht="37.5" customHeight="1" x14ac:dyDescent="0.35">
      <c r="A2" s="13" t="s">
        <v>36</v>
      </c>
      <c r="B2" s="12"/>
      <c r="C2" s="12"/>
      <c r="D2" s="12"/>
      <c r="E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"/>
      <c r="AP2" s="1"/>
      <c r="AQ2" s="1"/>
      <c r="AR2" s="1"/>
      <c r="AS2" s="1"/>
      <c r="AT2" s="1"/>
      <c r="AU2" s="4"/>
      <c r="AV2" s="4"/>
      <c r="AW2" s="4"/>
    </row>
    <row r="3" spans="1:57" s="5" customFormat="1" ht="30" customHeight="1" thickBo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1"/>
      <c r="AP3" s="1"/>
      <c r="AQ3" s="1"/>
      <c r="AR3" s="1"/>
      <c r="AS3" s="1"/>
      <c r="AT3" s="1"/>
      <c r="AU3" s="4"/>
      <c r="AV3" s="4"/>
      <c r="AW3" s="4"/>
      <c r="AX3" s="5" t="s">
        <v>68</v>
      </c>
      <c r="AY3" s="5" t="s">
        <v>68</v>
      </c>
    </row>
    <row r="4" spans="1:57" s="6" customFormat="1" ht="53.25" customHeight="1" thickBot="1" x14ac:dyDescent="0.4">
      <c r="A4" s="221" t="s">
        <v>11</v>
      </c>
      <c r="B4" s="230" t="s">
        <v>12</v>
      </c>
      <c r="C4" s="224" t="s">
        <v>33</v>
      </c>
      <c r="D4" s="201" t="s">
        <v>56</v>
      </c>
      <c r="E4" s="227" t="s">
        <v>38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190" t="s">
        <v>39</v>
      </c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0" t="s">
        <v>44</v>
      </c>
      <c r="AP4" s="191"/>
      <c r="AQ4" s="191"/>
      <c r="AR4" s="191"/>
      <c r="AS4" s="191"/>
      <c r="AT4" s="191"/>
      <c r="AU4" s="191"/>
      <c r="AV4" s="191"/>
      <c r="AW4" s="191"/>
      <c r="AX4" s="242"/>
      <c r="AY4" s="195"/>
    </row>
    <row r="5" spans="1:57" s="6" customFormat="1" ht="53.25" customHeight="1" thickBot="1" x14ac:dyDescent="0.4">
      <c r="A5" s="222"/>
      <c r="B5" s="231"/>
      <c r="C5" s="225"/>
      <c r="D5" s="202"/>
      <c r="E5" s="234" t="s">
        <v>47</v>
      </c>
      <c r="F5" s="212" t="s">
        <v>48</v>
      </c>
      <c r="G5" s="214" t="s">
        <v>42</v>
      </c>
      <c r="H5" s="212" t="s">
        <v>50</v>
      </c>
      <c r="I5" s="203" t="s">
        <v>34</v>
      </c>
      <c r="J5" s="203" t="s">
        <v>63</v>
      </c>
      <c r="K5" s="203" t="s">
        <v>62</v>
      </c>
      <c r="L5" s="203" t="s">
        <v>61</v>
      </c>
      <c r="M5" s="203" t="s">
        <v>60</v>
      </c>
      <c r="N5" s="203" t="s">
        <v>35</v>
      </c>
      <c r="O5" s="212" t="s">
        <v>100</v>
      </c>
      <c r="P5" s="236" t="s">
        <v>49</v>
      </c>
      <c r="Q5" s="192" t="s">
        <v>3</v>
      </c>
      <c r="R5" s="193"/>
      <c r="S5" s="193"/>
      <c r="T5" s="193"/>
      <c r="U5" s="193"/>
      <c r="V5" s="193"/>
      <c r="W5" s="193"/>
      <c r="X5" s="194"/>
      <c r="Y5" s="192" t="s">
        <v>37</v>
      </c>
      <c r="Z5" s="193"/>
      <c r="AA5" s="193"/>
      <c r="AB5" s="193"/>
      <c r="AC5" s="193"/>
      <c r="AD5" s="193"/>
      <c r="AE5" s="193"/>
      <c r="AF5" s="194"/>
      <c r="AG5" s="192" t="s">
        <v>4</v>
      </c>
      <c r="AH5" s="193"/>
      <c r="AI5" s="193"/>
      <c r="AJ5" s="193"/>
      <c r="AK5" s="193"/>
      <c r="AL5" s="193"/>
      <c r="AM5" s="193"/>
      <c r="AN5" s="194"/>
      <c r="AO5" s="216" t="s">
        <v>45</v>
      </c>
      <c r="AP5" s="217"/>
      <c r="AQ5" s="217"/>
      <c r="AR5" s="217"/>
      <c r="AS5" s="217"/>
      <c r="AT5" s="217"/>
      <c r="AU5" s="190" t="s">
        <v>46</v>
      </c>
      <c r="AV5" s="191"/>
      <c r="AW5" s="191"/>
      <c r="AX5" s="242"/>
      <c r="AY5" s="195"/>
    </row>
    <row r="6" spans="1:57" s="6" customFormat="1" ht="52.5" customHeight="1" thickBot="1" x14ac:dyDescent="0.4">
      <c r="A6" s="222"/>
      <c r="B6" s="232"/>
      <c r="C6" s="225"/>
      <c r="D6" s="202"/>
      <c r="E6" s="234"/>
      <c r="F6" s="212"/>
      <c r="G6" s="214"/>
      <c r="H6" s="212"/>
      <c r="I6" s="203"/>
      <c r="J6" s="203"/>
      <c r="K6" s="203"/>
      <c r="L6" s="203"/>
      <c r="M6" s="203"/>
      <c r="N6" s="203"/>
      <c r="O6" s="212"/>
      <c r="P6" s="236"/>
      <c r="Q6" s="190" t="s">
        <v>14</v>
      </c>
      <c r="R6" s="191"/>
      <c r="S6" s="191"/>
      <c r="T6" s="195"/>
      <c r="U6" s="190" t="s">
        <v>15</v>
      </c>
      <c r="V6" s="191"/>
      <c r="W6" s="191"/>
      <c r="X6" s="195"/>
      <c r="Y6" s="190" t="s">
        <v>16</v>
      </c>
      <c r="Z6" s="191"/>
      <c r="AA6" s="191"/>
      <c r="AB6" s="195"/>
      <c r="AC6" s="190" t="s">
        <v>17</v>
      </c>
      <c r="AD6" s="191"/>
      <c r="AE6" s="191"/>
      <c r="AF6" s="195"/>
      <c r="AG6" s="190" t="s">
        <v>26</v>
      </c>
      <c r="AH6" s="191"/>
      <c r="AI6" s="191"/>
      <c r="AJ6" s="242"/>
      <c r="AK6" s="190" t="s">
        <v>27</v>
      </c>
      <c r="AL6" s="191"/>
      <c r="AM6" s="191"/>
      <c r="AN6" s="195"/>
      <c r="AO6" s="238" t="s">
        <v>0</v>
      </c>
      <c r="AP6" s="218" t="s">
        <v>1</v>
      </c>
      <c r="AQ6" s="218" t="s">
        <v>2</v>
      </c>
      <c r="AR6" s="218" t="s">
        <v>28</v>
      </c>
      <c r="AS6" s="218" t="s">
        <v>29</v>
      </c>
      <c r="AT6" s="218" t="s">
        <v>30</v>
      </c>
      <c r="AU6" s="240" t="s">
        <v>57</v>
      </c>
      <c r="AV6" s="247" t="s">
        <v>58</v>
      </c>
      <c r="AW6" s="248" t="s">
        <v>59</v>
      </c>
      <c r="AX6" s="250" t="s">
        <v>41</v>
      </c>
      <c r="AY6" s="243" t="s">
        <v>120</v>
      </c>
    </row>
    <row r="7" spans="1:57" s="6" customFormat="1" ht="219.5" customHeight="1" thickBot="1" x14ac:dyDescent="0.4">
      <c r="A7" s="223"/>
      <c r="B7" s="233"/>
      <c r="C7" s="226"/>
      <c r="D7" s="202"/>
      <c r="E7" s="235"/>
      <c r="F7" s="213"/>
      <c r="G7" s="215"/>
      <c r="H7" s="213"/>
      <c r="I7" s="204"/>
      <c r="J7" s="204"/>
      <c r="K7" s="204"/>
      <c r="L7" s="204"/>
      <c r="M7" s="204"/>
      <c r="N7" s="204"/>
      <c r="O7" s="213"/>
      <c r="P7" s="237"/>
      <c r="Q7" s="84" t="s">
        <v>24</v>
      </c>
      <c r="R7" s="29" t="s">
        <v>25</v>
      </c>
      <c r="S7" s="29" t="s">
        <v>43</v>
      </c>
      <c r="T7" s="30" t="s">
        <v>40</v>
      </c>
      <c r="U7" s="31" t="s">
        <v>24</v>
      </c>
      <c r="V7" s="29" t="s">
        <v>25</v>
      </c>
      <c r="W7" s="29" t="s">
        <v>43</v>
      </c>
      <c r="X7" s="30" t="s">
        <v>40</v>
      </c>
      <c r="Y7" s="84" t="s">
        <v>24</v>
      </c>
      <c r="Z7" s="29" t="s">
        <v>25</v>
      </c>
      <c r="AA7" s="29" t="s">
        <v>43</v>
      </c>
      <c r="AB7" s="30" t="s">
        <v>40</v>
      </c>
      <c r="AC7" s="84" t="s">
        <v>24</v>
      </c>
      <c r="AD7" s="29" t="s">
        <v>25</v>
      </c>
      <c r="AE7" s="29" t="s">
        <v>43</v>
      </c>
      <c r="AF7" s="30" t="s">
        <v>40</v>
      </c>
      <c r="AG7" s="84" t="s">
        <v>24</v>
      </c>
      <c r="AH7" s="29" t="s">
        <v>25</v>
      </c>
      <c r="AI7" s="29" t="s">
        <v>43</v>
      </c>
      <c r="AJ7" s="32" t="s">
        <v>40</v>
      </c>
      <c r="AK7" s="84" t="s">
        <v>24</v>
      </c>
      <c r="AL7" s="29" t="s">
        <v>25</v>
      </c>
      <c r="AM7" s="29" t="s">
        <v>43</v>
      </c>
      <c r="AN7" s="30" t="s">
        <v>40</v>
      </c>
      <c r="AO7" s="239"/>
      <c r="AP7" s="219"/>
      <c r="AQ7" s="219"/>
      <c r="AR7" s="219"/>
      <c r="AS7" s="219"/>
      <c r="AT7" s="219"/>
      <c r="AU7" s="241"/>
      <c r="AV7" s="247"/>
      <c r="AW7" s="249"/>
      <c r="AX7" s="251"/>
      <c r="AY7" s="237"/>
      <c r="BE7" s="155"/>
    </row>
    <row r="8" spans="1:57" s="7" customFormat="1" ht="40.049999999999997" customHeight="1" thickBot="1" x14ac:dyDescent="0.4">
      <c r="A8" s="64" t="s">
        <v>13</v>
      </c>
      <c r="B8" s="65" t="s">
        <v>31</v>
      </c>
      <c r="C8" s="66"/>
      <c r="D8" s="76">
        <f t="shared" ref="D8:AW8" si="0">SUM(D9:D18)</f>
        <v>28</v>
      </c>
      <c r="E8" s="67">
        <f t="shared" si="0"/>
        <v>718</v>
      </c>
      <c r="F8" s="67">
        <f t="shared" si="0"/>
        <v>279</v>
      </c>
      <c r="G8" s="67">
        <f t="shared" si="0"/>
        <v>35</v>
      </c>
      <c r="H8" s="67">
        <f t="shared" si="0"/>
        <v>179</v>
      </c>
      <c r="I8" s="67">
        <f t="shared" si="0"/>
        <v>48</v>
      </c>
      <c r="J8" s="67">
        <f t="shared" si="0"/>
        <v>123</v>
      </c>
      <c r="K8" s="67">
        <f t="shared" si="0"/>
        <v>8</v>
      </c>
      <c r="L8" s="67">
        <f t="shared" si="0"/>
        <v>0</v>
      </c>
      <c r="M8" s="67">
        <f t="shared" si="0"/>
        <v>0</v>
      </c>
      <c r="N8" s="67">
        <f t="shared" si="0"/>
        <v>0</v>
      </c>
      <c r="O8" s="67">
        <f t="shared" si="0"/>
        <v>65</v>
      </c>
      <c r="P8" s="67">
        <f t="shared" si="0"/>
        <v>439</v>
      </c>
      <c r="Q8" s="67">
        <f t="shared" si="0"/>
        <v>8</v>
      </c>
      <c r="R8" s="67">
        <f t="shared" si="0"/>
        <v>32</v>
      </c>
      <c r="S8" s="67">
        <f t="shared" si="0"/>
        <v>20</v>
      </c>
      <c r="T8" s="67">
        <f t="shared" si="0"/>
        <v>73</v>
      </c>
      <c r="U8" s="67">
        <f t="shared" si="0"/>
        <v>27</v>
      </c>
      <c r="V8" s="67">
        <f t="shared" si="0"/>
        <v>55</v>
      </c>
      <c r="W8" s="67">
        <f t="shared" si="0"/>
        <v>5</v>
      </c>
      <c r="X8" s="67">
        <f t="shared" si="0"/>
        <v>148</v>
      </c>
      <c r="Y8" s="67">
        <f t="shared" si="0"/>
        <v>0</v>
      </c>
      <c r="Z8" s="67">
        <f t="shared" si="0"/>
        <v>32</v>
      </c>
      <c r="AA8" s="67">
        <f t="shared" si="0"/>
        <v>10</v>
      </c>
      <c r="AB8" s="67">
        <f t="shared" si="0"/>
        <v>58</v>
      </c>
      <c r="AC8" s="67">
        <f t="shared" si="0"/>
        <v>0</v>
      </c>
      <c r="AD8" s="67">
        <f t="shared" si="0"/>
        <v>32</v>
      </c>
      <c r="AE8" s="67">
        <f t="shared" si="0"/>
        <v>10</v>
      </c>
      <c r="AF8" s="67">
        <f t="shared" si="0"/>
        <v>58</v>
      </c>
      <c r="AG8" s="67">
        <f t="shared" si="0"/>
        <v>0</v>
      </c>
      <c r="AH8" s="67">
        <f t="shared" si="0"/>
        <v>28</v>
      </c>
      <c r="AI8" s="67">
        <f t="shared" si="0"/>
        <v>20</v>
      </c>
      <c r="AJ8" s="67">
        <f t="shared" si="0"/>
        <v>102</v>
      </c>
      <c r="AK8" s="67">
        <f t="shared" si="0"/>
        <v>0</v>
      </c>
      <c r="AL8" s="67">
        <f t="shared" si="0"/>
        <v>0</v>
      </c>
      <c r="AM8" s="67">
        <f t="shared" si="0"/>
        <v>0</v>
      </c>
      <c r="AN8" s="67">
        <f t="shared" si="0"/>
        <v>0</v>
      </c>
      <c r="AO8" s="67">
        <f t="shared" si="0"/>
        <v>5</v>
      </c>
      <c r="AP8" s="67">
        <f t="shared" si="0"/>
        <v>9</v>
      </c>
      <c r="AQ8" s="67">
        <f t="shared" si="0"/>
        <v>4</v>
      </c>
      <c r="AR8" s="67">
        <f t="shared" si="0"/>
        <v>4</v>
      </c>
      <c r="AS8" s="67">
        <f t="shared" si="0"/>
        <v>6</v>
      </c>
      <c r="AT8" s="67">
        <f t="shared" si="0"/>
        <v>0</v>
      </c>
      <c r="AU8" s="67">
        <f t="shared" si="0"/>
        <v>10.44</v>
      </c>
      <c r="AV8" s="67">
        <f t="shared" si="0"/>
        <v>18</v>
      </c>
      <c r="AW8" s="67">
        <f t="shared" si="0"/>
        <v>11</v>
      </c>
      <c r="AX8" s="67">
        <f>SUM(AX10:AX18)</f>
        <v>27</v>
      </c>
      <c r="AY8" s="67">
        <f>SUM(AY10:AY18)</f>
        <v>17</v>
      </c>
    </row>
    <row r="9" spans="1:57" s="6" customFormat="1" ht="40.049999999999997" customHeight="1" x14ac:dyDescent="0.35">
      <c r="A9" s="115" t="s">
        <v>10</v>
      </c>
      <c r="B9" s="156" t="s">
        <v>99</v>
      </c>
      <c r="C9" s="92"/>
      <c r="D9" s="113">
        <f t="shared" ref="D9:D18" si="1">SUM(AO9:AT9)</f>
        <v>0</v>
      </c>
      <c r="E9" s="80">
        <f t="shared" ref="E9:E18" si="2">SUM(F9,P9)</f>
        <v>0</v>
      </c>
      <c r="F9" s="85">
        <f>SUM(G9:H9,O9)</f>
        <v>0</v>
      </c>
      <c r="G9" s="56">
        <f>SUM(Q9,U9,Y9,AC9,AG9,AK9)</f>
        <v>0</v>
      </c>
      <c r="H9" s="56">
        <f>SUM(R9,V9,Z9,AD9,AH9,AL9)</f>
        <v>0</v>
      </c>
      <c r="I9" s="16"/>
      <c r="J9" s="16"/>
      <c r="K9" s="16"/>
      <c r="L9" s="16"/>
      <c r="M9" s="16"/>
      <c r="N9" s="16"/>
      <c r="O9" s="56">
        <f>SUM(S9,W9,AA9,AE9,AI9,AM9)</f>
        <v>0</v>
      </c>
      <c r="P9" s="57">
        <f>SUM(T9,X9,AB9,AF9,AJ9,AN9)</f>
        <v>0</v>
      </c>
      <c r="Q9" s="167"/>
      <c r="R9" s="112"/>
      <c r="S9" s="112"/>
      <c r="T9" s="102"/>
      <c r="U9" s="37"/>
      <c r="V9" s="35"/>
      <c r="W9" s="35"/>
      <c r="X9" s="38"/>
      <c r="Y9" s="111"/>
      <c r="Z9" s="112"/>
      <c r="AA9" s="112"/>
      <c r="AB9" s="102"/>
      <c r="AC9" s="37"/>
      <c r="AD9" s="35"/>
      <c r="AE9" s="35"/>
      <c r="AF9" s="38"/>
      <c r="AG9" s="111"/>
      <c r="AH9" s="112"/>
      <c r="AI9" s="112"/>
      <c r="AJ9" s="102"/>
      <c r="AK9" s="37"/>
      <c r="AL9" s="35"/>
      <c r="AM9" s="35"/>
      <c r="AN9" s="38"/>
      <c r="AO9" s="33"/>
      <c r="AP9" s="35"/>
      <c r="AQ9" s="35"/>
      <c r="AR9" s="35"/>
      <c r="AS9" s="35"/>
      <c r="AT9" s="35"/>
      <c r="AU9" s="111"/>
      <c r="AV9" s="112"/>
      <c r="AW9" s="112"/>
      <c r="AX9" s="102"/>
      <c r="AY9" s="102"/>
    </row>
    <row r="10" spans="1:57" s="6" customFormat="1" ht="40.049999999999997" customHeight="1" x14ac:dyDescent="0.35">
      <c r="A10" s="95" t="s">
        <v>9</v>
      </c>
      <c r="B10" s="20" t="s">
        <v>112</v>
      </c>
      <c r="C10" s="24" t="s">
        <v>96</v>
      </c>
      <c r="D10" s="93">
        <f t="shared" si="1"/>
        <v>12</v>
      </c>
      <c r="E10" s="60">
        <f t="shared" si="2"/>
        <v>300</v>
      </c>
      <c r="F10" s="61">
        <f t="shared" ref="F10:F18" si="3">SUM(G10:H10,O10)</f>
        <v>126</v>
      </c>
      <c r="G10" s="56">
        <f t="shared" ref="G10:H18" si="4">SUM(Q10,U10,Y10,AC10,AG10,AK10)</f>
        <v>0</v>
      </c>
      <c r="H10" s="56">
        <f t="shared" si="4"/>
        <v>96</v>
      </c>
      <c r="I10" s="14"/>
      <c r="J10" s="14">
        <v>96</v>
      </c>
      <c r="K10" s="14"/>
      <c r="L10" s="14"/>
      <c r="M10" s="14"/>
      <c r="N10" s="14"/>
      <c r="O10" s="56">
        <f t="shared" ref="O10:P18" si="5">SUM(S10,W10,AA10,AE10,AI10,AM10)</f>
        <v>30</v>
      </c>
      <c r="P10" s="57">
        <f t="shared" si="5"/>
        <v>174</v>
      </c>
      <c r="Q10" s="77"/>
      <c r="R10" s="42">
        <v>16</v>
      </c>
      <c r="S10" s="42">
        <v>5</v>
      </c>
      <c r="T10" s="43">
        <v>29</v>
      </c>
      <c r="U10" s="44"/>
      <c r="V10" s="42">
        <v>16</v>
      </c>
      <c r="W10" s="42">
        <v>5</v>
      </c>
      <c r="X10" s="45">
        <v>29</v>
      </c>
      <c r="Y10" s="40"/>
      <c r="Z10" s="42">
        <v>32</v>
      </c>
      <c r="AA10" s="42">
        <v>10</v>
      </c>
      <c r="AB10" s="43">
        <v>58</v>
      </c>
      <c r="AC10" s="44"/>
      <c r="AD10" s="42">
        <v>32</v>
      </c>
      <c r="AE10" s="42">
        <v>10</v>
      </c>
      <c r="AF10" s="45">
        <v>58</v>
      </c>
      <c r="AG10" s="40"/>
      <c r="AH10" s="42"/>
      <c r="AI10" s="42"/>
      <c r="AJ10" s="43"/>
      <c r="AK10" s="44"/>
      <c r="AL10" s="42"/>
      <c r="AM10" s="42"/>
      <c r="AN10" s="45"/>
      <c r="AO10" s="40">
        <v>2</v>
      </c>
      <c r="AP10" s="42">
        <v>2</v>
      </c>
      <c r="AQ10" s="42">
        <v>4</v>
      </c>
      <c r="AR10" s="42">
        <v>4</v>
      </c>
      <c r="AS10" s="42"/>
      <c r="AT10" s="42"/>
      <c r="AU10" s="40">
        <f>SUM(F10)/25</f>
        <v>5.04</v>
      </c>
      <c r="AV10" s="42">
        <v>8</v>
      </c>
      <c r="AW10" s="42"/>
      <c r="AX10" s="43">
        <v>12</v>
      </c>
      <c r="AY10" s="43">
        <v>12</v>
      </c>
    </row>
    <row r="11" spans="1:57" s="6" customFormat="1" ht="62.55" customHeight="1" x14ac:dyDescent="0.35">
      <c r="A11" s="95" t="s">
        <v>8</v>
      </c>
      <c r="B11" s="20" t="s">
        <v>113</v>
      </c>
      <c r="C11" s="24" t="s">
        <v>97</v>
      </c>
      <c r="D11" s="93">
        <f t="shared" si="1"/>
        <v>5</v>
      </c>
      <c r="E11" s="60">
        <f t="shared" si="2"/>
        <v>125</v>
      </c>
      <c r="F11" s="61">
        <f t="shared" si="3"/>
        <v>40</v>
      </c>
      <c r="G11" s="56">
        <f t="shared" si="4"/>
        <v>16</v>
      </c>
      <c r="H11" s="56">
        <f t="shared" si="4"/>
        <v>24</v>
      </c>
      <c r="I11" s="14">
        <v>24</v>
      </c>
      <c r="J11" s="14"/>
      <c r="K11" s="14"/>
      <c r="L11" s="14"/>
      <c r="M11" s="14"/>
      <c r="N11" s="14"/>
      <c r="O11" s="56">
        <f t="shared" si="5"/>
        <v>0</v>
      </c>
      <c r="P11" s="57">
        <f t="shared" si="5"/>
        <v>85</v>
      </c>
      <c r="Q11" s="77"/>
      <c r="R11" s="42"/>
      <c r="S11" s="42"/>
      <c r="T11" s="43"/>
      <c r="U11" s="40">
        <v>16</v>
      </c>
      <c r="V11" s="42">
        <v>24</v>
      </c>
      <c r="W11" s="42"/>
      <c r="X11" s="43">
        <v>85</v>
      </c>
      <c r="Y11" s="40"/>
      <c r="Z11" s="42"/>
      <c r="AA11" s="42"/>
      <c r="AB11" s="43"/>
      <c r="AC11" s="40"/>
      <c r="AD11" s="42"/>
      <c r="AE11" s="42"/>
      <c r="AF11" s="43"/>
      <c r="AG11" s="40"/>
      <c r="AH11" s="42"/>
      <c r="AI11" s="42"/>
      <c r="AJ11" s="45"/>
      <c r="AK11" s="40"/>
      <c r="AL11" s="42"/>
      <c r="AM11" s="42"/>
      <c r="AN11" s="43"/>
      <c r="AO11" s="40"/>
      <c r="AP11" s="42">
        <v>5</v>
      </c>
      <c r="AQ11" s="42"/>
      <c r="AR11" s="42"/>
      <c r="AS11" s="42"/>
      <c r="AT11" s="42"/>
      <c r="AU11" s="40">
        <f>SUM(F11)/25</f>
        <v>1.6</v>
      </c>
      <c r="AV11" s="42"/>
      <c r="AW11" s="42">
        <v>5</v>
      </c>
      <c r="AX11" s="43">
        <v>5</v>
      </c>
      <c r="AY11" s="43">
        <v>5</v>
      </c>
    </row>
    <row r="12" spans="1:57" s="6" customFormat="1" ht="40.049999999999997" customHeight="1" x14ac:dyDescent="0.35">
      <c r="A12" s="95" t="s">
        <v>7</v>
      </c>
      <c r="B12" s="20" t="s">
        <v>52</v>
      </c>
      <c r="C12" s="24" t="s">
        <v>97</v>
      </c>
      <c r="D12" s="93">
        <f t="shared" si="1"/>
        <v>1</v>
      </c>
      <c r="E12" s="60">
        <f t="shared" si="2"/>
        <v>25</v>
      </c>
      <c r="F12" s="61">
        <f t="shared" si="3"/>
        <v>13</v>
      </c>
      <c r="G12" s="56">
        <f t="shared" si="4"/>
        <v>0</v>
      </c>
      <c r="H12" s="56">
        <f t="shared" si="4"/>
        <v>8</v>
      </c>
      <c r="I12" s="14"/>
      <c r="J12" s="14"/>
      <c r="K12" s="14">
        <v>8</v>
      </c>
      <c r="L12" s="14"/>
      <c r="M12" s="14"/>
      <c r="N12" s="14"/>
      <c r="O12" s="56">
        <f t="shared" si="5"/>
        <v>5</v>
      </c>
      <c r="P12" s="57">
        <f t="shared" si="5"/>
        <v>12</v>
      </c>
      <c r="Q12" s="77"/>
      <c r="R12" s="42">
        <v>8</v>
      </c>
      <c r="S12" s="42">
        <v>5</v>
      </c>
      <c r="T12" s="43">
        <v>12</v>
      </c>
      <c r="U12" s="44"/>
      <c r="V12" s="42"/>
      <c r="W12" s="42"/>
      <c r="X12" s="45"/>
      <c r="Y12" s="40"/>
      <c r="Z12" s="42"/>
      <c r="AA12" s="42"/>
      <c r="AB12" s="43"/>
      <c r="AC12" s="44"/>
      <c r="AD12" s="42"/>
      <c r="AE12" s="42"/>
      <c r="AF12" s="45"/>
      <c r="AG12" s="40"/>
      <c r="AH12" s="42"/>
      <c r="AI12" s="42"/>
      <c r="AJ12" s="43"/>
      <c r="AK12" s="44"/>
      <c r="AL12" s="42"/>
      <c r="AM12" s="42"/>
      <c r="AN12" s="45"/>
      <c r="AO12" s="77">
        <v>1</v>
      </c>
      <c r="AP12" s="42"/>
      <c r="AQ12" s="42"/>
      <c r="AR12" s="42"/>
      <c r="AS12" s="42"/>
      <c r="AT12" s="42"/>
      <c r="AU12" s="40">
        <f>SUM(F12)/25</f>
        <v>0.52</v>
      </c>
      <c r="AV12" s="42">
        <v>1</v>
      </c>
      <c r="AW12" s="42"/>
      <c r="AX12" s="43"/>
      <c r="AY12" s="43"/>
    </row>
    <row r="13" spans="1:57" s="6" customFormat="1" ht="40.049999999999997" customHeight="1" x14ac:dyDescent="0.35">
      <c r="A13" s="95" t="s">
        <v>6</v>
      </c>
      <c r="B13" s="20" t="s">
        <v>114</v>
      </c>
      <c r="C13" s="24" t="s">
        <v>97</v>
      </c>
      <c r="D13" s="93">
        <f t="shared" si="1"/>
        <v>2</v>
      </c>
      <c r="E13" s="60">
        <f t="shared" si="2"/>
        <v>50</v>
      </c>
      <c r="F13" s="61">
        <f t="shared" si="3"/>
        <v>18</v>
      </c>
      <c r="G13" s="56">
        <f t="shared" si="4"/>
        <v>0</v>
      </c>
      <c r="H13" s="56">
        <f t="shared" si="4"/>
        <v>8</v>
      </c>
      <c r="I13" s="100"/>
      <c r="J13" s="100">
        <v>8</v>
      </c>
      <c r="K13" s="14"/>
      <c r="L13" s="14"/>
      <c r="M13" s="14"/>
      <c r="N13" s="14"/>
      <c r="O13" s="56">
        <f t="shared" si="5"/>
        <v>10</v>
      </c>
      <c r="P13" s="57">
        <f t="shared" si="5"/>
        <v>32</v>
      </c>
      <c r="Q13" s="77"/>
      <c r="R13" s="42">
        <v>8</v>
      </c>
      <c r="S13" s="42">
        <v>10</v>
      </c>
      <c r="T13" s="43">
        <v>32</v>
      </c>
      <c r="U13" s="44"/>
      <c r="V13" s="42"/>
      <c r="W13" s="42"/>
      <c r="X13" s="45"/>
      <c r="Y13" s="40"/>
      <c r="Z13" s="42"/>
      <c r="AA13" s="42"/>
      <c r="AB13" s="43"/>
      <c r="AC13" s="44"/>
      <c r="AD13" s="42"/>
      <c r="AE13" s="42"/>
      <c r="AF13" s="45"/>
      <c r="AG13" s="40"/>
      <c r="AH13" s="42"/>
      <c r="AI13" s="42"/>
      <c r="AJ13" s="43"/>
      <c r="AK13" s="44"/>
      <c r="AL13" s="42"/>
      <c r="AM13" s="42"/>
      <c r="AN13" s="45"/>
      <c r="AO13" s="40">
        <v>2</v>
      </c>
      <c r="AP13" s="42"/>
      <c r="AQ13" s="42"/>
      <c r="AR13" s="42"/>
      <c r="AS13" s="42"/>
      <c r="AT13" s="42"/>
      <c r="AU13" s="40">
        <f>SUM(F13)/25</f>
        <v>0.72</v>
      </c>
      <c r="AV13" s="42">
        <v>2</v>
      </c>
      <c r="AW13" s="42">
        <v>2</v>
      </c>
      <c r="AX13" s="43">
        <v>2</v>
      </c>
      <c r="AY13" s="43"/>
    </row>
    <row r="14" spans="1:57" s="6" customFormat="1" ht="40.049999999999997" customHeight="1" x14ac:dyDescent="0.35">
      <c r="A14" s="95" t="s">
        <v>5</v>
      </c>
      <c r="B14" s="20" t="s">
        <v>115</v>
      </c>
      <c r="C14" s="24" t="s">
        <v>97</v>
      </c>
      <c r="D14" s="93">
        <f t="shared" si="1"/>
        <v>4</v>
      </c>
      <c r="E14" s="60">
        <f t="shared" si="2"/>
        <v>100</v>
      </c>
      <c r="F14" s="61">
        <f t="shared" si="3"/>
        <v>31</v>
      </c>
      <c r="G14" s="56">
        <f t="shared" si="4"/>
        <v>0</v>
      </c>
      <c r="H14" s="56">
        <f t="shared" si="4"/>
        <v>16</v>
      </c>
      <c r="I14" s="100">
        <v>16</v>
      </c>
      <c r="J14" s="100"/>
      <c r="K14" s="14"/>
      <c r="L14" s="14"/>
      <c r="M14" s="14"/>
      <c r="N14" s="14"/>
      <c r="O14" s="56">
        <f t="shared" si="5"/>
        <v>15</v>
      </c>
      <c r="P14" s="57">
        <f t="shared" si="5"/>
        <v>69</v>
      </c>
      <c r="Q14" s="77"/>
      <c r="R14" s="42"/>
      <c r="S14" s="42"/>
      <c r="T14" s="43"/>
      <c r="U14" s="44"/>
      <c r="V14" s="42"/>
      <c r="W14" s="42"/>
      <c r="X14" s="45"/>
      <c r="Y14" s="40"/>
      <c r="Z14" s="42"/>
      <c r="AA14" s="42"/>
      <c r="AB14" s="43"/>
      <c r="AC14" s="44"/>
      <c r="AD14" s="42"/>
      <c r="AE14" s="42"/>
      <c r="AF14" s="45"/>
      <c r="AG14" s="40"/>
      <c r="AH14" s="42">
        <v>16</v>
      </c>
      <c r="AI14" s="42">
        <v>15</v>
      </c>
      <c r="AJ14" s="43">
        <v>69</v>
      </c>
      <c r="AK14" s="98"/>
      <c r="AL14" s="41"/>
      <c r="AM14" s="42"/>
      <c r="AN14" s="45"/>
      <c r="AO14" s="40"/>
      <c r="AP14" s="42"/>
      <c r="AQ14" s="42"/>
      <c r="AR14" s="42"/>
      <c r="AS14" s="42">
        <v>4</v>
      </c>
      <c r="AT14" s="42"/>
      <c r="AU14" s="40">
        <f>SUM(F14)/25</f>
        <v>1.24</v>
      </c>
      <c r="AV14" s="42">
        <v>4</v>
      </c>
      <c r="AW14" s="42"/>
      <c r="AX14" s="43">
        <v>4</v>
      </c>
      <c r="AY14" s="43"/>
    </row>
    <row r="15" spans="1:57" s="6" customFormat="1" ht="40.049999999999997" customHeight="1" x14ac:dyDescent="0.35">
      <c r="A15" s="95" t="s">
        <v>19</v>
      </c>
      <c r="B15" s="20" t="s">
        <v>55</v>
      </c>
      <c r="C15" s="24" t="s">
        <v>98</v>
      </c>
      <c r="D15" s="93">
        <f t="shared" si="1"/>
        <v>0</v>
      </c>
      <c r="E15" s="60">
        <f t="shared" si="2"/>
        <v>10</v>
      </c>
      <c r="F15" s="61">
        <f t="shared" si="3"/>
        <v>10</v>
      </c>
      <c r="G15" s="56">
        <f t="shared" si="4"/>
        <v>3</v>
      </c>
      <c r="H15" s="56">
        <f t="shared" si="4"/>
        <v>7</v>
      </c>
      <c r="I15" s="100"/>
      <c r="J15" s="100">
        <v>7</v>
      </c>
      <c r="K15" s="14"/>
      <c r="L15" s="14"/>
      <c r="M15" s="14"/>
      <c r="N15" s="14"/>
      <c r="O15" s="56">
        <f t="shared" si="5"/>
        <v>0</v>
      </c>
      <c r="P15" s="57">
        <f t="shared" si="5"/>
        <v>0</v>
      </c>
      <c r="Q15" s="77"/>
      <c r="R15" s="42"/>
      <c r="S15" s="42"/>
      <c r="T15" s="43"/>
      <c r="U15" s="44">
        <v>3</v>
      </c>
      <c r="V15" s="42">
        <v>7</v>
      </c>
      <c r="W15" s="42"/>
      <c r="X15" s="45"/>
      <c r="Y15" s="40"/>
      <c r="Z15" s="42"/>
      <c r="AA15" s="42"/>
      <c r="AB15" s="43"/>
      <c r="AC15" s="44"/>
      <c r="AD15" s="42"/>
      <c r="AE15" s="42"/>
      <c r="AF15" s="45"/>
      <c r="AG15" s="40"/>
      <c r="AH15" s="42"/>
      <c r="AI15" s="42"/>
      <c r="AJ15" s="43"/>
      <c r="AK15" s="98"/>
      <c r="AL15" s="41"/>
      <c r="AM15" s="42"/>
      <c r="AN15" s="45"/>
      <c r="AO15" s="40"/>
      <c r="AP15" s="42"/>
      <c r="AQ15" s="42"/>
      <c r="AR15" s="42"/>
      <c r="AS15" s="42"/>
      <c r="AT15" s="42"/>
      <c r="AU15" s="40"/>
      <c r="AV15" s="42"/>
      <c r="AW15" s="42"/>
      <c r="AX15" s="43"/>
      <c r="AY15" s="43"/>
    </row>
    <row r="16" spans="1:57" s="6" customFormat="1" ht="40.049999999999997" customHeight="1" x14ac:dyDescent="0.35">
      <c r="A16" s="95" t="s">
        <v>20</v>
      </c>
      <c r="B16" s="20" t="s">
        <v>116</v>
      </c>
      <c r="C16" s="24" t="s">
        <v>97</v>
      </c>
      <c r="D16" s="93">
        <f t="shared" si="1"/>
        <v>2</v>
      </c>
      <c r="E16" s="60">
        <f t="shared" si="2"/>
        <v>50</v>
      </c>
      <c r="F16" s="61">
        <f t="shared" si="3"/>
        <v>17</v>
      </c>
      <c r="G16" s="56">
        <f t="shared" si="4"/>
        <v>0</v>
      </c>
      <c r="H16" s="56">
        <f t="shared" si="4"/>
        <v>12</v>
      </c>
      <c r="I16" s="100"/>
      <c r="J16" s="100">
        <v>12</v>
      </c>
      <c r="K16" s="14"/>
      <c r="L16" s="14"/>
      <c r="M16" s="14"/>
      <c r="N16" s="14"/>
      <c r="O16" s="56">
        <f t="shared" si="5"/>
        <v>5</v>
      </c>
      <c r="P16" s="57">
        <f t="shared" si="5"/>
        <v>33</v>
      </c>
      <c r="Q16" s="77"/>
      <c r="R16" s="42"/>
      <c r="S16" s="42"/>
      <c r="T16" s="43"/>
      <c r="U16" s="44"/>
      <c r="V16" s="42"/>
      <c r="W16" s="42"/>
      <c r="X16" s="45"/>
      <c r="Y16" s="40"/>
      <c r="Z16" s="42"/>
      <c r="AA16" s="42"/>
      <c r="AB16" s="43"/>
      <c r="AC16" s="44"/>
      <c r="AD16" s="42"/>
      <c r="AE16" s="42"/>
      <c r="AF16" s="45"/>
      <c r="AG16" s="40"/>
      <c r="AH16" s="42">
        <v>12</v>
      </c>
      <c r="AI16" s="42">
        <v>5</v>
      </c>
      <c r="AJ16" s="43">
        <v>33</v>
      </c>
      <c r="AK16" s="44"/>
      <c r="AL16" s="41"/>
      <c r="AM16" s="42"/>
      <c r="AN16" s="45"/>
      <c r="AO16" s="40"/>
      <c r="AP16" s="42"/>
      <c r="AQ16" s="42"/>
      <c r="AR16" s="42"/>
      <c r="AS16" s="42">
        <v>2</v>
      </c>
      <c r="AT16" s="42"/>
      <c r="AU16" s="40">
        <f>SUM(F16)/25</f>
        <v>0.68</v>
      </c>
      <c r="AV16" s="42">
        <v>2</v>
      </c>
      <c r="AW16" s="42">
        <v>2</v>
      </c>
      <c r="AX16" s="43">
        <v>2</v>
      </c>
      <c r="AY16" s="43"/>
    </row>
    <row r="17" spans="1:51" s="6" customFormat="1" ht="40.049999999999997" customHeight="1" x14ac:dyDescent="0.35">
      <c r="A17" s="95" t="s">
        <v>21</v>
      </c>
      <c r="B17" s="20" t="s">
        <v>117</v>
      </c>
      <c r="C17" s="24" t="s">
        <v>97</v>
      </c>
      <c r="D17" s="114">
        <f t="shared" si="1"/>
        <v>2</v>
      </c>
      <c r="E17" s="60">
        <f t="shared" si="2"/>
        <v>50</v>
      </c>
      <c r="F17" s="61">
        <f t="shared" si="3"/>
        <v>16</v>
      </c>
      <c r="G17" s="56">
        <f t="shared" si="4"/>
        <v>8</v>
      </c>
      <c r="H17" s="56">
        <f t="shared" si="4"/>
        <v>8</v>
      </c>
      <c r="I17" s="100">
        <v>8</v>
      </c>
      <c r="J17" s="100"/>
      <c r="K17" s="14"/>
      <c r="L17" s="14"/>
      <c r="M17" s="14"/>
      <c r="N17" s="14"/>
      <c r="O17" s="56">
        <f t="shared" si="5"/>
        <v>0</v>
      </c>
      <c r="P17" s="57">
        <f t="shared" si="5"/>
        <v>34</v>
      </c>
      <c r="Q17" s="169"/>
      <c r="R17" s="50"/>
      <c r="S17" s="50"/>
      <c r="T17" s="51"/>
      <c r="U17" s="40">
        <v>8</v>
      </c>
      <c r="V17" s="42">
        <v>8</v>
      </c>
      <c r="W17" s="42"/>
      <c r="X17" s="43">
        <v>34</v>
      </c>
      <c r="Y17" s="40"/>
      <c r="Z17" s="42"/>
      <c r="AA17" s="42"/>
      <c r="AB17" s="43"/>
      <c r="AC17" s="44"/>
      <c r="AD17" s="42"/>
      <c r="AE17" s="42"/>
      <c r="AF17" s="45"/>
      <c r="AG17" s="40"/>
      <c r="AH17" s="42"/>
      <c r="AI17" s="42"/>
      <c r="AJ17" s="43"/>
      <c r="AK17" s="44"/>
      <c r="AL17" s="41"/>
      <c r="AM17" s="42"/>
      <c r="AN17" s="45"/>
      <c r="AO17" s="40"/>
      <c r="AP17" s="42">
        <v>2</v>
      </c>
      <c r="AQ17" s="42"/>
      <c r="AR17" s="42"/>
      <c r="AS17" s="42"/>
      <c r="AT17" s="42"/>
      <c r="AU17" s="40">
        <f>SUM(F17)/25</f>
        <v>0.64</v>
      </c>
      <c r="AV17" s="42">
        <v>1</v>
      </c>
      <c r="AW17" s="42">
        <v>2</v>
      </c>
      <c r="AX17" s="43">
        <v>2</v>
      </c>
      <c r="AY17" s="43"/>
    </row>
    <row r="18" spans="1:51" s="6" customFormat="1" ht="40.049999999999997" customHeight="1" thickBot="1" x14ac:dyDescent="0.4">
      <c r="A18" s="95" t="s">
        <v>22</v>
      </c>
      <c r="B18" s="94" t="s">
        <v>54</v>
      </c>
      <c r="C18" s="22" t="s">
        <v>98</v>
      </c>
      <c r="D18" s="109">
        <f t="shared" si="1"/>
        <v>0</v>
      </c>
      <c r="E18" s="62">
        <f t="shared" si="2"/>
        <v>8</v>
      </c>
      <c r="F18" s="63">
        <f t="shared" si="3"/>
        <v>8</v>
      </c>
      <c r="G18" s="56">
        <f t="shared" si="4"/>
        <v>8</v>
      </c>
      <c r="H18" s="56">
        <f t="shared" si="4"/>
        <v>0</v>
      </c>
      <c r="I18" s="17"/>
      <c r="J18" s="17"/>
      <c r="K18" s="17"/>
      <c r="L18" s="17"/>
      <c r="M18" s="17"/>
      <c r="N18" s="18"/>
      <c r="O18" s="56">
        <f t="shared" si="5"/>
        <v>0</v>
      </c>
      <c r="P18" s="57">
        <f t="shared" si="5"/>
        <v>0</v>
      </c>
      <c r="Q18" s="108">
        <v>8</v>
      </c>
      <c r="R18" s="105"/>
      <c r="S18" s="106"/>
      <c r="T18" s="101"/>
      <c r="U18" s="52"/>
      <c r="V18" s="50"/>
      <c r="W18" s="96"/>
      <c r="X18" s="96"/>
      <c r="Y18" s="107"/>
      <c r="Z18" s="105"/>
      <c r="AA18" s="106"/>
      <c r="AB18" s="101"/>
      <c r="AC18" s="99"/>
      <c r="AD18" s="50"/>
      <c r="AE18" s="96"/>
      <c r="AF18" s="96"/>
      <c r="AG18" s="107"/>
      <c r="AH18" s="105"/>
      <c r="AI18" s="106"/>
      <c r="AJ18" s="101"/>
      <c r="AK18" s="99"/>
      <c r="AL18" s="50"/>
      <c r="AM18" s="96"/>
      <c r="AN18" s="96"/>
      <c r="AO18" s="97"/>
      <c r="AP18" s="50"/>
      <c r="AQ18" s="50"/>
      <c r="AR18" s="50"/>
      <c r="AS18" s="50"/>
      <c r="AT18" s="50"/>
      <c r="AU18" s="107"/>
      <c r="AV18" s="105"/>
      <c r="AW18" s="105"/>
      <c r="AX18" s="101"/>
      <c r="AY18" s="101"/>
    </row>
    <row r="19" spans="1:51" s="7" customFormat="1" ht="40.049999999999997" customHeight="1" thickBot="1" x14ac:dyDescent="0.4">
      <c r="A19" s="64" t="s">
        <v>18</v>
      </c>
      <c r="B19" s="65" t="s">
        <v>32</v>
      </c>
      <c r="C19" s="66"/>
      <c r="D19" s="66">
        <f t="shared" ref="D19:AY19" si="6">SUM(D20:D28)</f>
        <v>44</v>
      </c>
      <c r="E19" s="67">
        <f t="shared" si="6"/>
        <v>1100</v>
      </c>
      <c r="F19" s="67">
        <f t="shared" si="6"/>
        <v>392</v>
      </c>
      <c r="G19" s="67">
        <f t="shared" si="6"/>
        <v>144</v>
      </c>
      <c r="H19" s="67">
        <f t="shared" si="6"/>
        <v>208</v>
      </c>
      <c r="I19" s="67">
        <f t="shared" si="6"/>
        <v>48</v>
      </c>
      <c r="J19" s="67">
        <f t="shared" si="6"/>
        <v>24</v>
      </c>
      <c r="K19" s="67">
        <f t="shared" si="6"/>
        <v>96</v>
      </c>
      <c r="L19" s="67">
        <f t="shared" si="6"/>
        <v>0</v>
      </c>
      <c r="M19" s="67">
        <f t="shared" si="6"/>
        <v>40</v>
      </c>
      <c r="N19" s="67">
        <f t="shared" si="6"/>
        <v>0</v>
      </c>
      <c r="O19" s="67">
        <f t="shared" si="6"/>
        <v>40</v>
      </c>
      <c r="P19" s="67">
        <f t="shared" si="6"/>
        <v>708</v>
      </c>
      <c r="Q19" s="67">
        <f t="shared" si="6"/>
        <v>64</v>
      </c>
      <c r="R19" s="67">
        <f t="shared" si="6"/>
        <v>96</v>
      </c>
      <c r="S19" s="67">
        <f t="shared" si="6"/>
        <v>20</v>
      </c>
      <c r="T19" s="67">
        <f t="shared" si="6"/>
        <v>320</v>
      </c>
      <c r="U19" s="67">
        <f t="shared" si="6"/>
        <v>32</v>
      </c>
      <c r="V19" s="67">
        <f t="shared" si="6"/>
        <v>48</v>
      </c>
      <c r="W19" s="67">
        <f t="shared" si="6"/>
        <v>10</v>
      </c>
      <c r="X19" s="67">
        <f t="shared" si="6"/>
        <v>160</v>
      </c>
      <c r="Y19" s="67">
        <f t="shared" si="6"/>
        <v>32</v>
      </c>
      <c r="Z19" s="67">
        <f t="shared" si="6"/>
        <v>48</v>
      </c>
      <c r="AA19" s="67">
        <f t="shared" si="6"/>
        <v>10</v>
      </c>
      <c r="AB19" s="67">
        <f t="shared" si="6"/>
        <v>160</v>
      </c>
      <c r="AC19" s="67">
        <f t="shared" si="6"/>
        <v>16</v>
      </c>
      <c r="AD19" s="67">
        <f t="shared" si="6"/>
        <v>16</v>
      </c>
      <c r="AE19" s="67">
        <f t="shared" si="6"/>
        <v>0</v>
      </c>
      <c r="AF19" s="67">
        <f t="shared" si="6"/>
        <v>68</v>
      </c>
      <c r="AG19" s="67">
        <f t="shared" si="6"/>
        <v>0</v>
      </c>
      <c r="AH19" s="67">
        <f t="shared" si="6"/>
        <v>0</v>
      </c>
      <c r="AI19" s="67">
        <f t="shared" si="6"/>
        <v>0</v>
      </c>
      <c r="AJ19" s="67">
        <f t="shared" si="6"/>
        <v>0</v>
      </c>
      <c r="AK19" s="67">
        <f t="shared" si="6"/>
        <v>0</v>
      </c>
      <c r="AL19" s="67">
        <f t="shared" si="6"/>
        <v>0</v>
      </c>
      <c r="AM19" s="67">
        <f t="shared" si="6"/>
        <v>0</v>
      </c>
      <c r="AN19" s="67">
        <f t="shared" si="6"/>
        <v>0</v>
      </c>
      <c r="AO19" s="67">
        <f t="shared" si="6"/>
        <v>20</v>
      </c>
      <c r="AP19" s="67">
        <f t="shared" si="6"/>
        <v>10</v>
      </c>
      <c r="AQ19" s="67">
        <f t="shared" si="6"/>
        <v>10</v>
      </c>
      <c r="AR19" s="67">
        <f t="shared" si="6"/>
        <v>4</v>
      </c>
      <c r="AS19" s="67">
        <f t="shared" si="6"/>
        <v>0</v>
      </c>
      <c r="AT19" s="67">
        <f t="shared" si="6"/>
        <v>0</v>
      </c>
      <c r="AU19" s="67">
        <f t="shared" si="6"/>
        <v>16.400000000000002</v>
      </c>
      <c r="AV19" s="67">
        <f t="shared" si="6"/>
        <v>27</v>
      </c>
      <c r="AW19" s="67">
        <f t="shared" si="6"/>
        <v>10</v>
      </c>
      <c r="AX19" s="67">
        <f t="shared" si="6"/>
        <v>0</v>
      </c>
      <c r="AY19" s="67">
        <f t="shared" si="6"/>
        <v>0</v>
      </c>
    </row>
    <row r="20" spans="1:51" s="6" customFormat="1" ht="40.049999999999997" customHeight="1" x14ac:dyDescent="0.35">
      <c r="A20" s="27" t="s">
        <v>10</v>
      </c>
      <c r="B20" s="20" t="s">
        <v>69</v>
      </c>
      <c r="C20" s="23" t="s">
        <v>96</v>
      </c>
      <c r="D20" s="23">
        <f t="shared" ref="D20:D28" si="7">SUM(AO20:AT20)</f>
        <v>5</v>
      </c>
      <c r="E20" s="80">
        <f t="shared" ref="E20:E28" si="8">SUM(F20,P20)</f>
        <v>125</v>
      </c>
      <c r="F20" s="85">
        <f t="shared" ref="F20:F28" si="9">SUM(G20:H20,O20)</f>
        <v>45</v>
      </c>
      <c r="G20" s="56">
        <f>SUM(Q20,U20,Y20,AC20,AG20,AK20)</f>
        <v>16</v>
      </c>
      <c r="H20" s="56">
        <f>SUM(R20,V20,Z20,AD20,AH20,AL20)</f>
        <v>24</v>
      </c>
      <c r="I20" s="16">
        <v>24</v>
      </c>
      <c r="J20" s="16"/>
      <c r="K20" s="16"/>
      <c r="L20" s="16"/>
      <c r="M20" s="16"/>
      <c r="N20" s="16"/>
      <c r="O20" s="56">
        <f>SUM(S20,W20,AA20,AE20,AI20,AM20)</f>
        <v>5</v>
      </c>
      <c r="P20" s="57">
        <f>SUM(T20,X20,AB20,AF20,AJ20,AN20)</f>
        <v>80</v>
      </c>
      <c r="Q20" s="54">
        <v>16</v>
      </c>
      <c r="R20" s="35">
        <v>24</v>
      </c>
      <c r="S20" s="35">
        <v>5</v>
      </c>
      <c r="T20" s="36">
        <v>80</v>
      </c>
      <c r="U20" s="104"/>
      <c r="V20" s="34"/>
      <c r="W20" s="35"/>
      <c r="X20" s="36"/>
      <c r="Y20" s="33"/>
      <c r="Z20" s="35"/>
      <c r="AA20" s="35"/>
      <c r="AB20" s="36"/>
      <c r="AC20" s="33"/>
      <c r="AD20" s="35"/>
      <c r="AE20" s="35"/>
      <c r="AF20" s="36"/>
      <c r="AG20" s="33"/>
      <c r="AH20" s="35"/>
      <c r="AI20" s="35"/>
      <c r="AJ20" s="38"/>
      <c r="AK20" s="33"/>
      <c r="AL20" s="35"/>
      <c r="AM20" s="35"/>
      <c r="AN20" s="36"/>
      <c r="AO20" s="33">
        <v>5</v>
      </c>
      <c r="AP20" s="35"/>
      <c r="AQ20" s="35"/>
      <c r="AR20" s="35"/>
      <c r="AS20" s="35"/>
      <c r="AT20" s="35"/>
      <c r="AU20" s="40">
        <f t="shared" ref="AU20:AU39" si="10">SUM(F20)/25</f>
        <v>1.8</v>
      </c>
      <c r="AV20" s="35">
        <v>3</v>
      </c>
      <c r="AW20" s="35"/>
      <c r="AX20" s="36"/>
      <c r="AY20" s="36"/>
    </row>
    <row r="21" spans="1:51" s="6" customFormat="1" ht="40.049999999999997" customHeight="1" x14ac:dyDescent="0.35">
      <c r="A21" s="26" t="s">
        <v>9</v>
      </c>
      <c r="B21" s="20" t="s">
        <v>73</v>
      </c>
      <c r="C21" s="21" t="s">
        <v>96</v>
      </c>
      <c r="D21" s="21">
        <f t="shared" si="7"/>
        <v>5</v>
      </c>
      <c r="E21" s="60">
        <f t="shared" si="8"/>
        <v>125</v>
      </c>
      <c r="F21" s="61">
        <f t="shared" si="9"/>
        <v>45</v>
      </c>
      <c r="G21" s="56">
        <f t="shared" ref="G21:H28" si="11">SUM(Q21,U21,Y21,AC21,AG21,AK21)</f>
        <v>16</v>
      </c>
      <c r="H21" s="56">
        <f t="shared" si="11"/>
        <v>24</v>
      </c>
      <c r="I21" s="14"/>
      <c r="J21" s="14"/>
      <c r="K21" s="14"/>
      <c r="L21" s="14"/>
      <c r="M21" s="14">
        <v>24</v>
      </c>
      <c r="N21" s="14"/>
      <c r="O21" s="56">
        <f t="shared" ref="O21:P28" si="12">SUM(S21,W21,AA21,AE21,AI21,AM21)</f>
        <v>5</v>
      </c>
      <c r="P21" s="57">
        <f t="shared" si="12"/>
        <v>80</v>
      </c>
      <c r="Q21" s="40">
        <v>16</v>
      </c>
      <c r="R21" s="42">
        <v>24</v>
      </c>
      <c r="S21" s="42">
        <v>5</v>
      </c>
      <c r="T21" s="43">
        <v>80</v>
      </c>
      <c r="U21" s="44"/>
      <c r="V21" s="42"/>
      <c r="W21" s="42"/>
      <c r="X21" s="43"/>
      <c r="Y21" s="46"/>
      <c r="Z21" s="41"/>
      <c r="AA21" s="42"/>
      <c r="AB21" s="43"/>
      <c r="AC21" s="40"/>
      <c r="AD21" s="42"/>
      <c r="AE21" s="42"/>
      <c r="AF21" s="43"/>
      <c r="AG21" s="40"/>
      <c r="AH21" s="42"/>
      <c r="AI21" s="42"/>
      <c r="AJ21" s="45"/>
      <c r="AK21" s="40"/>
      <c r="AL21" s="42"/>
      <c r="AM21" s="42"/>
      <c r="AN21" s="43"/>
      <c r="AO21" s="40">
        <v>5</v>
      </c>
      <c r="AP21" s="42"/>
      <c r="AQ21" s="42"/>
      <c r="AR21" s="42"/>
      <c r="AS21" s="42"/>
      <c r="AT21" s="42"/>
      <c r="AU21" s="40">
        <f t="shared" si="10"/>
        <v>1.8</v>
      </c>
      <c r="AV21" s="42">
        <v>3</v>
      </c>
      <c r="AW21" s="42">
        <v>5</v>
      </c>
      <c r="AX21" s="43"/>
      <c r="AY21" s="43"/>
    </row>
    <row r="22" spans="1:51" s="6" customFormat="1" ht="40.049999999999997" customHeight="1" x14ac:dyDescent="0.35">
      <c r="A22" s="26" t="s">
        <v>8</v>
      </c>
      <c r="B22" s="171" t="s">
        <v>70</v>
      </c>
      <c r="C22" s="21" t="s">
        <v>97</v>
      </c>
      <c r="D22" s="21">
        <f t="shared" si="7"/>
        <v>5</v>
      </c>
      <c r="E22" s="60">
        <f t="shared" si="8"/>
        <v>125</v>
      </c>
      <c r="F22" s="61">
        <f t="shared" si="9"/>
        <v>45</v>
      </c>
      <c r="G22" s="56">
        <f t="shared" si="11"/>
        <v>16</v>
      </c>
      <c r="H22" s="56">
        <f t="shared" si="11"/>
        <v>24</v>
      </c>
      <c r="I22" s="100"/>
      <c r="J22" s="100"/>
      <c r="K22" s="100">
        <v>24</v>
      </c>
      <c r="L22" s="14"/>
      <c r="M22" s="14"/>
      <c r="N22" s="14"/>
      <c r="O22" s="56">
        <f t="shared" si="12"/>
        <v>5</v>
      </c>
      <c r="P22" s="57">
        <f t="shared" si="12"/>
        <v>80</v>
      </c>
      <c r="Q22" s="40">
        <v>16</v>
      </c>
      <c r="R22" s="42">
        <v>24</v>
      </c>
      <c r="S22" s="42">
        <v>5</v>
      </c>
      <c r="T22" s="43">
        <v>80</v>
      </c>
      <c r="U22" s="98"/>
      <c r="V22" s="41"/>
      <c r="W22" s="42"/>
      <c r="X22" s="43"/>
      <c r="Y22" s="40"/>
      <c r="Z22" s="42"/>
      <c r="AA22" s="42"/>
      <c r="AB22" s="43"/>
      <c r="AC22" s="40"/>
      <c r="AD22" s="42"/>
      <c r="AE22" s="42"/>
      <c r="AF22" s="43"/>
      <c r="AG22" s="40"/>
      <c r="AH22" s="42"/>
      <c r="AI22" s="42"/>
      <c r="AJ22" s="45"/>
      <c r="AK22" s="40"/>
      <c r="AL22" s="42"/>
      <c r="AM22" s="42"/>
      <c r="AN22" s="43"/>
      <c r="AO22" s="40">
        <v>5</v>
      </c>
      <c r="AP22" s="42"/>
      <c r="AQ22" s="42"/>
      <c r="AR22" s="42"/>
      <c r="AS22" s="42"/>
      <c r="AT22" s="42"/>
      <c r="AU22" s="40">
        <f t="shared" si="10"/>
        <v>1.8</v>
      </c>
      <c r="AV22" s="42">
        <v>3</v>
      </c>
      <c r="AW22" s="42"/>
      <c r="AX22" s="43"/>
      <c r="AY22" s="43"/>
    </row>
    <row r="23" spans="1:51" s="6" customFormat="1" ht="40.049999999999997" customHeight="1" x14ac:dyDescent="0.35">
      <c r="A23" s="26" t="s">
        <v>7</v>
      </c>
      <c r="B23" s="20" t="s">
        <v>72</v>
      </c>
      <c r="C23" s="21" t="s">
        <v>97</v>
      </c>
      <c r="D23" s="21">
        <f t="shared" si="7"/>
        <v>5</v>
      </c>
      <c r="E23" s="60">
        <f t="shared" si="8"/>
        <v>125</v>
      </c>
      <c r="F23" s="61">
        <f t="shared" si="9"/>
        <v>45</v>
      </c>
      <c r="G23" s="56">
        <f t="shared" si="11"/>
        <v>16</v>
      </c>
      <c r="H23" s="56">
        <f t="shared" si="11"/>
        <v>24</v>
      </c>
      <c r="I23" s="100">
        <v>24</v>
      </c>
      <c r="J23" s="100"/>
      <c r="K23" s="100"/>
      <c r="L23" s="14"/>
      <c r="M23" s="14"/>
      <c r="N23" s="14"/>
      <c r="O23" s="56">
        <f t="shared" si="12"/>
        <v>5</v>
      </c>
      <c r="P23" s="57">
        <f t="shared" si="12"/>
        <v>80</v>
      </c>
      <c r="Q23" s="40">
        <v>16</v>
      </c>
      <c r="R23" s="42">
        <v>24</v>
      </c>
      <c r="S23" s="42">
        <v>5</v>
      </c>
      <c r="T23" s="43">
        <v>80</v>
      </c>
      <c r="U23" s="44"/>
      <c r="V23" s="42"/>
      <c r="W23" s="42"/>
      <c r="X23" s="43"/>
      <c r="Y23" s="40"/>
      <c r="Z23" s="42"/>
      <c r="AA23" s="42"/>
      <c r="AB23" s="43"/>
      <c r="AC23" s="40"/>
      <c r="AD23" s="42"/>
      <c r="AE23" s="42"/>
      <c r="AF23" s="43"/>
      <c r="AG23" s="40"/>
      <c r="AH23" s="42"/>
      <c r="AI23" s="42"/>
      <c r="AJ23" s="45"/>
      <c r="AK23" s="40"/>
      <c r="AL23" s="42"/>
      <c r="AM23" s="42"/>
      <c r="AN23" s="43"/>
      <c r="AO23" s="40">
        <v>5</v>
      </c>
      <c r="AP23" s="42"/>
      <c r="AQ23" s="42"/>
      <c r="AR23" s="42"/>
      <c r="AS23" s="42"/>
      <c r="AT23" s="42"/>
      <c r="AU23" s="40">
        <f t="shared" si="10"/>
        <v>1.8</v>
      </c>
      <c r="AV23" s="42">
        <v>3</v>
      </c>
      <c r="AW23" s="42">
        <v>5</v>
      </c>
      <c r="AX23" s="43"/>
      <c r="AY23" s="43"/>
    </row>
    <row r="24" spans="1:51" s="6" customFormat="1" ht="40.049999999999997" customHeight="1" x14ac:dyDescent="0.35">
      <c r="A24" s="26" t="s">
        <v>6</v>
      </c>
      <c r="B24" s="20" t="s">
        <v>122</v>
      </c>
      <c r="C24" s="21" t="s">
        <v>96</v>
      </c>
      <c r="D24" s="21">
        <f t="shared" si="7"/>
        <v>5</v>
      </c>
      <c r="E24" s="60">
        <f t="shared" si="8"/>
        <v>125</v>
      </c>
      <c r="F24" s="61">
        <f t="shared" si="9"/>
        <v>45</v>
      </c>
      <c r="G24" s="56">
        <f t="shared" si="11"/>
        <v>16</v>
      </c>
      <c r="H24" s="56">
        <f t="shared" si="11"/>
        <v>24</v>
      </c>
      <c r="I24" s="100"/>
      <c r="J24" s="100"/>
      <c r="K24" s="100">
        <v>24</v>
      </c>
      <c r="L24" s="14"/>
      <c r="M24" s="14"/>
      <c r="N24" s="14"/>
      <c r="O24" s="56">
        <f t="shared" si="12"/>
        <v>5</v>
      </c>
      <c r="P24" s="57">
        <f t="shared" si="12"/>
        <v>80</v>
      </c>
      <c r="Q24" s="40"/>
      <c r="R24" s="42"/>
      <c r="S24" s="42"/>
      <c r="T24" s="43"/>
      <c r="U24" s="40">
        <v>16</v>
      </c>
      <c r="V24" s="42">
        <v>24</v>
      </c>
      <c r="W24" s="42">
        <v>5</v>
      </c>
      <c r="X24" s="43">
        <v>80</v>
      </c>
      <c r="Y24" s="40"/>
      <c r="Z24" s="42"/>
      <c r="AA24" s="42"/>
      <c r="AB24" s="43"/>
      <c r="AC24" s="40"/>
      <c r="AD24" s="42"/>
      <c r="AE24" s="42"/>
      <c r="AF24" s="43"/>
      <c r="AG24" s="40"/>
      <c r="AH24" s="42"/>
      <c r="AI24" s="42"/>
      <c r="AJ24" s="45"/>
      <c r="AK24" s="46"/>
      <c r="AL24" s="41"/>
      <c r="AM24" s="42"/>
      <c r="AN24" s="43"/>
      <c r="AO24" s="40"/>
      <c r="AP24" s="42">
        <v>5</v>
      </c>
      <c r="AQ24" s="42"/>
      <c r="AR24" s="42"/>
      <c r="AS24" s="42"/>
      <c r="AT24" s="42"/>
      <c r="AU24" s="40">
        <f t="shared" si="10"/>
        <v>1.8</v>
      </c>
      <c r="AV24" s="42">
        <v>3</v>
      </c>
      <c r="AW24" s="42"/>
      <c r="AX24" s="43"/>
      <c r="AY24" s="43"/>
    </row>
    <row r="25" spans="1:51" s="6" customFormat="1" ht="40.049999999999997" customHeight="1" x14ac:dyDescent="0.35">
      <c r="A25" s="26" t="s">
        <v>5</v>
      </c>
      <c r="B25" s="20" t="s">
        <v>123</v>
      </c>
      <c r="C25" s="23" t="s">
        <v>96</v>
      </c>
      <c r="D25" s="21">
        <f t="shared" si="7"/>
        <v>5</v>
      </c>
      <c r="E25" s="60">
        <f t="shared" si="8"/>
        <v>125</v>
      </c>
      <c r="F25" s="61">
        <f t="shared" si="9"/>
        <v>45</v>
      </c>
      <c r="G25" s="56">
        <f t="shared" si="11"/>
        <v>16</v>
      </c>
      <c r="H25" s="56">
        <f t="shared" si="11"/>
        <v>24</v>
      </c>
      <c r="I25" s="103"/>
      <c r="J25" s="103"/>
      <c r="K25" s="103">
        <v>24</v>
      </c>
      <c r="L25" s="16"/>
      <c r="M25" s="16"/>
      <c r="N25" s="16"/>
      <c r="O25" s="56">
        <f t="shared" si="12"/>
        <v>5</v>
      </c>
      <c r="P25" s="57">
        <f t="shared" si="12"/>
        <v>80</v>
      </c>
      <c r="Q25" s="33"/>
      <c r="R25" s="35"/>
      <c r="S25" s="35"/>
      <c r="T25" s="36"/>
      <c r="U25" s="40"/>
      <c r="V25" s="42"/>
      <c r="W25" s="42"/>
      <c r="X25" s="43"/>
      <c r="Y25" s="40">
        <v>16</v>
      </c>
      <c r="Z25" s="42">
        <v>24</v>
      </c>
      <c r="AA25" s="42">
        <v>5</v>
      </c>
      <c r="AB25" s="43">
        <v>80</v>
      </c>
      <c r="AC25" s="33"/>
      <c r="AD25" s="35"/>
      <c r="AE25" s="35"/>
      <c r="AF25" s="36"/>
      <c r="AG25" s="33"/>
      <c r="AH25" s="35"/>
      <c r="AI25" s="35"/>
      <c r="AJ25" s="38"/>
      <c r="AK25" s="33"/>
      <c r="AL25" s="35"/>
      <c r="AM25" s="35"/>
      <c r="AN25" s="36"/>
      <c r="AO25" s="33"/>
      <c r="AP25" s="35"/>
      <c r="AQ25" s="35">
        <v>5</v>
      </c>
      <c r="AR25" s="35"/>
      <c r="AS25" s="35"/>
      <c r="AT25" s="35"/>
      <c r="AU25" s="40">
        <f t="shared" si="10"/>
        <v>1.8</v>
      </c>
      <c r="AV25" s="35">
        <v>3</v>
      </c>
      <c r="AW25" s="35"/>
      <c r="AX25" s="36"/>
      <c r="AY25" s="36"/>
    </row>
    <row r="26" spans="1:51" s="6" customFormat="1" ht="40.049999999999997" customHeight="1" x14ac:dyDescent="0.35">
      <c r="A26" s="26" t="s">
        <v>19</v>
      </c>
      <c r="B26" s="20" t="s">
        <v>71</v>
      </c>
      <c r="C26" s="21" t="s">
        <v>97</v>
      </c>
      <c r="D26" s="21">
        <f t="shared" si="7"/>
        <v>5</v>
      </c>
      <c r="E26" s="60">
        <f t="shared" si="8"/>
        <v>125</v>
      </c>
      <c r="F26" s="61">
        <f t="shared" si="9"/>
        <v>45</v>
      </c>
      <c r="G26" s="56">
        <f t="shared" si="11"/>
        <v>16</v>
      </c>
      <c r="H26" s="56">
        <f t="shared" si="11"/>
        <v>24</v>
      </c>
      <c r="I26" s="100"/>
      <c r="J26" s="100"/>
      <c r="K26" s="100">
        <v>24</v>
      </c>
      <c r="L26" s="14"/>
      <c r="M26" s="14"/>
      <c r="N26" s="14"/>
      <c r="O26" s="56">
        <f t="shared" si="12"/>
        <v>5</v>
      </c>
      <c r="P26" s="57">
        <f t="shared" si="12"/>
        <v>80</v>
      </c>
      <c r="Q26" s="40"/>
      <c r="R26" s="42"/>
      <c r="S26" s="42"/>
      <c r="T26" s="43"/>
      <c r="U26" s="40">
        <v>16</v>
      </c>
      <c r="V26" s="42">
        <v>24</v>
      </c>
      <c r="W26" s="42">
        <v>5</v>
      </c>
      <c r="X26" s="43">
        <v>80</v>
      </c>
      <c r="Y26" s="46"/>
      <c r="Z26" s="41"/>
      <c r="AA26" s="42"/>
      <c r="AB26" s="43"/>
      <c r="AC26" s="40"/>
      <c r="AD26" s="42"/>
      <c r="AE26" s="42"/>
      <c r="AF26" s="43"/>
      <c r="AG26" s="40"/>
      <c r="AH26" s="42"/>
      <c r="AI26" s="42"/>
      <c r="AJ26" s="45"/>
      <c r="AK26" s="40"/>
      <c r="AL26" s="42"/>
      <c r="AM26" s="42"/>
      <c r="AN26" s="43"/>
      <c r="AO26" s="40"/>
      <c r="AP26" s="42">
        <v>5</v>
      </c>
      <c r="AQ26" s="42"/>
      <c r="AR26" s="42"/>
      <c r="AS26" s="42"/>
      <c r="AT26" s="42"/>
      <c r="AU26" s="40">
        <f t="shared" si="10"/>
        <v>1.8</v>
      </c>
      <c r="AV26" s="42">
        <v>3</v>
      </c>
      <c r="AW26" s="42"/>
      <c r="AX26" s="43"/>
      <c r="AY26" s="43"/>
    </row>
    <row r="27" spans="1:51" s="6" customFormat="1" ht="40.049999999999997" customHeight="1" x14ac:dyDescent="0.35">
      <c r="A27" s="26" t="s">
        <v>20</v>
      </c>
      <c r="B27" s="20" t="s">
        <v>104</v>
      </c>
      <c r="C27" s="21" t="s">
        <v>97</v>
      </c>
      <c r="D27" s="21">
        <f t="shared" si="7"/>
        <v>5</v>
      </c>
      <c r="E27" s="60">
        <f t="shared" si="8"/>
        <v>125</v>
      </c>
      <c r="F27" s="61">
        <f t="shared" si="9"/>
        <v>45</v>
      </c>
      <c r="G27" s="56">
        <f t="shared" si="11"/>
        <v>16</v>
      </c>
      <c r="H27" s="56">
        <f t="shared" si="11"/>
        <v>24</v>
      </c>
      <c r="I27" s="100"/>
      <c r="J27" s="100">
        <v>24</v>
      </c>
      <c r="K27" s="100"/>
      <c r="L27" s="14"/>
      <c r="M27" s="14"/>
      <c r="N27" s="14"/>
      <c r="O27" s="56">
        <f t="shared" si="12"/>
        <v>5</v>
      </c>
      <c r="P27" s="57">
        <f t="shared" si="12"/>
        <v>80</v>
      </c>
      <c r="Q27" s="46"/>
      <c r="R27" s="41"/>
      <c r="S27" s="42"/>
      <c r="T27" s="43"/>
      <c r="U27" s="40"/>
      <c r="V27" s="42"/>
      <c r="W27" s="42"/>
      <c r="X27" s="43"/>
      <c r="Y27" s="40">
        <v>16</v>
      </c>
      <c r="Z27" s="42">
        <v>24</v>
      </c>
      <c r="AA27" s="42">
        <v>5</v>
      </c>
      <c r="AB27" s="43">
        <v>80</v>
      </c>
      <c r="AC27" s="40"/>
      <c r="AD27" s="42"/>
      <c r="AE27" s="42"/>
      <c r="AF27" s="43"/>
      <c r="AG27" s="40"/>
      <c r="AH27" s="42"/>
      <c r="AI27" s="42"/>
      <c r="AJ27" s="45"/>
      <c r="AK27" s="40"/>
      <c r="AL27" s="42"/>
      <c r="AM27" s="42"/>
      <c r="AN27" s="43"/>
      <c r="AO27" s="40"/>
      <c r="AP27" s="42"/>
      <c r="AQ27" s="42">
        <v>5</v>
      </c>
      <c r="AR27" s="42"/>
      <c r="AS27" s="42"/>
      <c r="AT27" s="42"/>
      <c r="AU27" s="40">
        <f t="shared" si="10"/>
        <v>1.8</v>
      </c>
      <c r="AV27" s="42">
        <v>3</v>
      </c>
      <c r="AW27" s="42"/>
      <c r="AX27" s="43"/>
      <c r="AY27" s="43"/>
    </row>
    <row r="28" spans="1:51" s="6" customFormat="1" ht="40.049999999999997" customHeight="1" thickBot="1" x14ac:dyDescent="0.4">
      <c r="A28" s="26" t="s">
        <v>21</v>
      </c>
      <c r="B28" s="20" t="s">
        <v>102</v>
      </c>
      <c r="C28" s="21" t="s">
        <v>97</v>
      </c>
      <c r="D28" s="21">
        <f t="shared" si="7"/>
        <v>4</v>
      </c>
      <c r="E28" s="60">
        <f t="shared" si="8"/>
        <v>100</v>
      </c>
      <c r="F28" s="61">
        <f t="shared" si="9"/>
        <v>32</v>
      </c>
      <c r="G28" s="56">
        <f t="shared" si="11"/>
        <v>16</v>
      </c>
      <c r="H28" s="56">
        <f t="shared" si="11"/>
        <v>16</v>
      </c>
      <c r="I28" s="100"/>
      <c r="J28" s="100"/>
      <c r="K28" s="100"/>
      <c r="L28" s="14"/>
      <c r="M28" s="100">
        <v>16</v>
      </c>
      <c r="N28" s="14"/>
      <c r="O28" s="56">
        <f t="shared" si="12"/>
        <v>0</v>
      </c>
      <c r="P28" s="57">
        <f t="shared" si="12"/>
        <v>68</v>
      </c>
      <c r="Q28" s="40"/>
      <c r="R28" s="42"/>
      <c r="S28" s="42"/>
      <c r="T28" s="43"/>
      <c r="U28" s="98"/>
      <c r="V28" s="41"/>
      <c r="W28" s="42"/>
      <c r="X28" s="43"/>
      <c r="Y28" s="40"/>
      <c r="Z28" s="42"/>
      <c r="AA28" s="42"/>
      <c r="AB28" s="43"/>
      <c r="AC28" s="40">
        <v>16</v>
      </c>
      <c r="AD28" s="42">
        <v>16</v>
      </c>
      <c r="AE28" s="42"/>
      <c r="AF28" s="43">
        <v>68</v>
      </c>
      <c r="AG28" s="40"/>
      <c r="AH28" s="42"/>
      <c r="AI28" s="42"/>
      <c r="AJ28" s="43"/>
      <c r="AK28" s="40"/>
      <c r="AL28" s="42"/>
      <c r="AM28" s="42"/>
      <c r="AN28" s="43"/>
      <c r="AO28" s="40"/>
      <c r="AP28" s="42"/>
      <c r="AQ28" s="42"/>
      <c r="AR28" s="42">
        <v>4</v>
      </c>
      <c r="AS28" s="42"/>
      <c r="AT28" s="42"/>
      <c r="AU28" s="40">
        <v>2</v>
      </c>
      <c r="AV28" s="42">
        <v>3</v>
      </c>
      <c r="AW28" s="42"/>
      <c r="AX28" s="43"/>
      <c r="AY28" s="43"/>
    </row>
    <row r="29" spans="1:51" s="10" customFormat="1" ht="40.049999999999997" customHeight="1" thickBot="1" x14ac:dyDescent="0.4">
      <c r="A29" s="64" t="s">
        <v>82</v>
      </c>
      <c r="B29" s="153" t="s">
        <v>83</v>
      </c>
      <c r="C29" s="66"/>
      <c r="D29" s="66">
        <f t="shared" ref="D29:AY29" si="13">SUM(D30:D40)</f>
        <v>64</v>
      </c>
      <c r="E29" s="67">
        <f t="shared" si="13"/>
        <v>1600</v>
      </c>
      <c r="F29" s="67">
        <f t="shared" si="13"/>
        <v>510</v>
      </c>
      <c r="G29" s="67">
        <f t="shared" si="13"/>
        <v>136</v>
      </c>
      <c r="H29" s="67">
        <f t="shared" si="13"/>
        <v>344</v>
      </c>
      <c r="I29" s="67">
        <f t="shared" si="13"/>
        <v>0</v>
      </c>
      <c r="J29" s="67">
        <f t="shared" si="13"/>
        <v>88</v>
      </c>
      <c r="K29" s="67">
        <f t="shared" si="13"/>
        <v>48</v>
      </c>
      <c r="L29" s="67">
        <f t="shared" si="13"/>
        <v>72</v>
      </c>
      <c r="M29" s="67">
        <f t="shared" si="13"/>
        <v>136</v>
      </c>
      <c r="N29" s="67">
        <f t="shared" si="13"/>
        <v>0</v>
      </c>
      <c r="O29" s="67">
        <f t="shared" si="13"/>
        <v>30</v>
      </c>
      <c r="P29" s="67">
        <f t="shared" si="13"/>
        <v>1090</v>
      </c>
      <c r="Q29" s="67">
        <f t="shared" si="13"/>
        <v>16</v>
      </c>
      <c r="R29" s="67">
        <f t="shared" si="13"/>
        <v>24</v>
      </c>
      <c r="S29" s="67">
        <f t="shared" si="13"/>
        <v>0</v>
      </c>
      <c r="T29" s="67">
        <f t="shared" si="13"/>
        <v>85</v>
      </c>
      <c r="U29" s="67">
        <f t="shared" si="13"/>
        <v>16</v>
      </c>
      <c r="V29" s="67">
        <f t="shared" si="13"/>
        <v>24</v>
      </c>
      <c r="W29" s="67">
        <f t="shared" si="13"/>
        <v>0</v>
      </c>
      <c r="X29" s="67">
        <f t="shared" si="13"/>
        <v>85</v>
      </c>
      <c r="Y29" s="67">
        <f t="shared" si="13"/>
        <v>40</v>
      </c>
      <c r="Z29" s="67">
        <f t="shared" si="13"/>
        <v>56</v>
      </c>
      <c r="AA29" s="67">
        <f t="shared" si="13"/>
        <v>0</v>
      </c>
      <c r="AB29" s="67">
        <f t="shared" si="13"/>
        <v>204</v>
      </c>
      <c r="AC29" s="67">
        <f t="shared" si="13"/>
        <v>48</v>
      </c>
      <c r="AD29" s="67">
        <f t="shared" si="13"/>
        <v>80</v>
      </c>
      <c r="AE29" s="67">
        <f t="shared" si="13"/>
        <v>0</v>
      </c>
      <c r="AF29" s="67">
        <f t="shared" si="13"/>
        <v>272</v>
      </c>
      <c r="AG29" s="67">
        <f t="shared" si="13"/>
        <v>8</v>
      </c>
      <c r="AH29" s="67">
        <f t="shared" si="13"/>
        <v>80</v>
      </c>
      <c r="AI29" s="67">
        <f t="shared" si="13"/>
        <v>15</v>
      </c>
      <c r="AJ29" s="67">
        <f t="shared" si="13"/>
        <v>197</v>
      </c>
      <c r="AK29" s="67">
        <f t="shared" si="13"/>
        <v>8</v>
      </c>
      <c r="AL29" s="67">
        <f t="shared" si="13"/>
        <v>80</v>
      </c>
      <c r="AM29" s="67">
        <f t="shared" si="13"/>
        <v>15</v>
      </c>
      <c r="AN29" s="67">
        <f t="shared" si="13"/>
        <v>247</v>
      </c>
      <c r="AO29" s="67">
        <f t="shared" si="13"/>
        <v>5</v>
      </c>
      <c r="AP29" s="67">
        <f t="shared" si="13"/>
        <v>5</v>
      </c>
      <c r="AQ29" s="67">
        <f t="shared" si="13"/>
        <v>12</v>
      </c>
      <c r="AR29" s="67">
        <f t="shared" si="13"/>
        <v>16</v>
      </c>
      <c r="AS29" s="70">
        <f t="shared" si="13"/>
        <v>12</v>
      </c>
      <c r="AT29" s="70">
        <f t="shared" si="13"/>
        <v>14</v>
      </c>
      <c r="AU29" s="70">
        <f t="shared" si="13"/>
        <v>20.519999999999996</v>
      </c>
      <c r="AV29" s="70">
        <f t="shared" si="13"/>
        <v>47</v>
      </c>
      <c r="AW29" s="70">
        <f t="shared" si="13"/>
        <v>23</v>
      </c>
      <c r="AX29" s="70">
        <f t="shared" si="13"/>
        <v>13</v>
      </c>
      <c r="AY29" s="70">
        <f t="shared" si="13"/>
        <v>24</v>
      </c>
    </row>
    <row r="30" spans="1:51" s="81" customFormat="1" ht="40.049999999999997" customHeight="1" x14ac:dyDescent="0.35">
      <c r="A30" s="27" t="s">
        <v>10</v>
      </c>
      <c r="B30" s="156" t="s">
        <v>93</v>
      </c>
      <c r="C30" s="21" t="s">
        <v>96</v>
      </c>
      <c r="D30" s="21">
        <f t="shared" ref="D30:D36" si="14">SUM(AO30:AT30)</f>
        <v>5</v>
      </c>
      <c r="E30" s="60">
        <f>SUM(F30,P30)</f>
        <v>125</v>
      </c>
      <c r="F30" s="61">
        <f>SUM(G30:H30,O30)</f>
        <v>40</v>
      </c>
      <c r="G30" s="58">
        <f>SUM(Q30,U30,Y30,AC30,AG30,AK30)</f>
        <v>16</v>
      </c>
      <c r="H30" s="58">
        <f>SUM(R30,V30,Z30,AD30,AH30,AL30)</f>
        <v>24</v>
      </c>
      <c r="I30" s="14"/>
      <c r="J30" s="14"/>
      <c r="K30" s="14"/>
      <c r="L30" s="14"/>
      <c r="M30" s="14">
        <v>24</v>
      </c>
      <c r="N30" s="14"/>
      <c r="O30" s="58">
        <f>SUM(S30,W30,AA30,AE30,AI30,AM30)</f>
        <v>0</v>
      </c>
      <c r="P30" s="59">
        <f>SUM(T30,X30,AB30,AF30,AJ30,AN30)</f>
        <v>85</v>
      </c>
      <c r="Q30" s="40">
        <v>16</v>
      </c>
      <c r="R30" s="42">
        <v>24</v>
      </c>
      <c r="S30" s="42"/>
      <c r="T30" s="43">
        <v>85</v>
      </c>
      <c r="U30" s="98"/>
      <c r="V30" s="41"/>
      <c r="W30" s="42"/>
      <c r="X30" s="43"/>
      <c r="Y30" s="46"/>
      <c r="Z30" s="41"/>
      <c r="AA30" s="42"/>
      <c r="AB30" s="43"/>
      <c r="AC30" s="40"/>
      <c r="AD30" s="42"/>
      <c r="AE30" s="42"/>
      <c r="AF30" s="43"/>
      <c r="AG30" s="40"/>
      <c r="AH30" s="42"/>
      <c r="AI30" s="42"/>
      <c r="AJ30" s="45"/>
      <c r="AK30" s="40"/>
      <c r="AL30" s="42"/>
      <c r="AM30" s="42"/>
      <c r="AN30" s="43"/>
      <c r="AO30" s="40">
        <v>5</v>
      </c>
      <c r="AP30" s="42"/>
      <c r="AQ30" s="42"/>
      <c r="AR30" s="42"/>
      <c r="AS30" s="47"/>
      <c r="AT30" s="47"/>
      <c r="AU30" s="40">
        <f t="shared" si="10"/>
        <v>1.6</v>
      </c>
      <c r="AV30" s="42">
        <v>3</v>
      </c>
      <c r="AW30" s="42"/>
      <c r="AX30" s="43"/>
      <c r="AY30" s="43"/>
    </row>
    <row r="31" spans="1:51" s="81" customFormat="1" ht="40.049999999999997" customHeight="1" x14ac:dyDescent="0.35">
      <c r="A31" s="26" t="s">
        <v>9</v>
      </c>
      <c r="B31" s="20" t="s">
        <v>76</v>
      </c>
      <c r="C31" s="21" t="s">
        <v>97</v>
      </c>
      <c r="D31" s="21">
        <f t="shared" si="14"/>
        <v>5</v>
      </c>
      <c r="E31" s="60">
        <f>SUM(F31,P31)</f>
        <v>125</v>
      </c>
      <c r="F31" s="61">
        <f t="shared" ref="F31:F36" si="15">SUM(G31:H31,O31)</f>
        <v>40</v>
      </c>
      <c r="G31" s="58">
        <f t="shared" ref="G31:H36" si="16">SUM(Q31,U31,Y31,AC31,AG31,AK31)</f>
        <v>16</v>
      </c>
      <c r="H31" s="58">
        <f t="shared" si="16"/>
        <v>24</v>
      </c>
      <c r="I31" s="14"/>
      <c r="J31" s="14"/>
      <c r="K31" s="100"/>
      <c r="L31" s="14"/>
      <c r="M31" s="14">
        <v>24</v>
      </c>
      <c r="N31" s="14"/>
      <c r="O31" s="58">
        <f t="shared" ref="O31:P36" si="17">SUM(S31,W31,AA31,AE31,AI31,AM31)</f>
        <v>0</v>
      </c>
      <c r="P31" s="59">
        <f t="shared" si="17"/>
        <v>85</v>
      </c>
      <c r="Q31" s="46"/>
      <c r="R31" s="41"/>
      <c r="S31" s="42"/>
      <c r="T31" s="43"/>
      <c r="U31" s="40"/>
      <c r="V31" s="42"/>
      <c r="W31" s="42"/>
      <c r="X31" s="43"/>
      <c r="Y31" s="40">
        <v>8</v>
      </c>
      <c r="Z31" s="42">
        <v>8</v>
      </c>
      <c r="AA31" s="42"/>
      <c r="AB31" s="43">
        <v>34</v>
      </c>
      <c r="AC31" s="40">
        <v>8</v>
      </c>
      <c r="AD31" s="42">
        <v>16</v>
      </c>
      <c r="AE31" s="42"/>
      <c r="AF31" s="43">
        <v>51</v>
      </c>
      <c r="AG31" s="40"/>
      <c r="AH31" s="42"/>
      <c r="AI31" s="42"/>
      <c r="AJ31" s="45"/>
      <c r="AK31" s="40"/>
      <c r="AL31" s="42"/>
      <c r="AM31" s="42"/>
      <c r="AN31" s="43"/>
      <c r="AO31" s="40"/>
      <c r="AP31" s="42"/>
      <c r="AQ31" s="42">
        <v>2</v>
      </c>
      <c r="AR31" s="42">
        <v>3</v>
      </c>
      <c r="AS31" s="47"/>
      <c r="AT31" s="47"/>
      <c r="AU31" s="40">
        <f t="shared" si="10"/>
        <v>1.6</v>
      </c>
      <c r="AV31" s="42">
        <v>3</v>
      </c>
      <c r="AW31" s="42"/>
      <c r="AX31" s="43"/>
      <c r="AY31" s="43"/>
    </row>
    <row r="32" spans="1:51" s="6" customFormat="1" ht="40.049999999999997" customHeight="1" x14ac:dyDescent="0.35">
      <c r="A32" s="26" t="s">
        <v>8</v>
      </c>
      <c r="B32" s="20" t="s">
        <v>75</v>
      </c>
      <c r="C32" s="22" t="s">
        <v>97</v>
      </c>
      <c r="D32" s="22">
        <f t="shared" si="14"/>
        <v>5</v>
      </c>
      <c r="E32" s="62">
        <f t="shared" ref="E32:E36" si="18">SUM(F32,P32)</f>
        <v>125</v>
      </c>
      <c r="F32" s="63">
        <f t="shared" si="15"/>
        <v>40</v>
      </c>
      <c r="G32" s="58">
        <f t="shared" si="16"/>
        <v>16</v>
      </c>
      <c r="H32" s="58">
        <f t="shared" si="16"/>
        <v>24</v>
      </c>
      <c r="I32" s="17"/>
      <c r="J32" s="17"/>
      <c r="K32" s="75">
        <v>24</v>
      </c>
      <c r="L32" s="17"/>
      <c r="M32" s="17"/>
      <c r="N32" s="17"/>
      <c r="O32" s="58">
        <f t="shared" si="17"/>
        <v>0</v>
      </c>
      <c r="P32" s="59">
        <f t="shared" si="17"/>
        <v>85</v>
      </c>
      <c r="Q32" s="97"/>
      <c r="R32" s="50"/>
      <c r="S32" s="50"/>
      <c r="T32" s="51"/>
      <c r="U32" s="40"/>
      <c r="V32" s="42"/>
      <c r="W32" s="42"/>
      <c r="X32" s="43"/>
      <c r="Y32" s="40">
        <v>16</v>
      </c>
      <c r="Z32" s="42">
        <v>24</v>
      </c>
      <c r="AA32" s="42"/>
      <c r="AB32" s="43">
        <v>85</v>
      </c>
      <c r="AC32" s="49"/>
      <c r="AD32" s="53"/>
      <c r="AE32" s="50"/>
      <c r="AF32" s="51"/>
      <c r="AG32" s="97"/>
      <c r="AH32" s="50"/>
      <c r="AI32" s="50"/>
      <c r="AJ32" s="96"/>
      <c r="AK32" s="97"/>
      <c r="AL32" s="50"/>
      <c r="AM32" s="50"/>
      <c r="AN32" s="51"/>
      <c r="AO32" s="97"/>
      <c r="AP32" s="50"/>
      <c r="AQ32" s="50">
        <v>5</v>
      </c>
      <c r="AR32" s="50"/>
      <c r="AS32" s="78"/>
      <c r="AT32" s="78"/>
      <c r="AU32" s="40">
        <f t="shared" si="10"/>
        <v>1.6</v>
      </c>
      <c r="AV32" s="50">
        <v>3</v>
      </c>
      <c r="AW32" s="50"/>
      <c r="AX32" s="51"/>
      <c r="AY32" s="51"/>
    </row>
    <row r="33" spans="1:51" s="6" customFormat="1" ht="40.049999999999997" customHeight="1" x14ac:dyDescent="0.35">
      <c r="A33" s="26" t="s">
        <v>7</v>
      </c>
      <c r="B33" s="20" t="s">
        <v>80</v>
      </c>
      <c r="C33" s="21" t="s">
        <v>96</v>
      </c>
      <c r="D33" s="21">
        <f t="shared" si="14"/>
        <v>5</v>
      </c>
      <c r="E33" s="60">
        <f t="shared" si="18"/>
        <v>125</v>
      </c>
      <c r="F33" s="61">
        <f t="shared" si="15"/>
        <v>40</v>
      </c>
      <c r="G33" s="58">
        <f t="shared" si="16"/>
        <v>16</v>
      </c>
      <c r="H33" s="58">
        <f t="shared" si="16"/>
        <v>24</v>
      </c>
      <c r="I33" s="14"/>
      <c r="J33" s="14"/>
      <c r="K33" s="100">
        <v>24</v>
      </c>
      <c r="L33" s="14"/>
      <c r="M33" s="14"/>
      <c r="N33" s="14"/>
      <c r="O33" s="58">
        <f t="shared" si="17"/>
        <v>0</v>
      </c>
      <c r="P33" s="59">
        <f t="shared" si="17"/>
        <v>85</v>
      </c>
      <c r="Q33" s="40"/>
      <c r="R33" s="42"/>
      <c r="S33" s="42"/>
      <c r="T33" s="43"/>
      <c r="U33" s="98"/>
      <c r="V33" s="42"/>
      <c r="W33" s="42"/>
      <c r="X33" s="43"/>
      <c r="Y33" s="40"/>
      <c r="Z33" s="42"/>
      <c r="AA33" s="42"/>
      <c r="AB33" s="43"/>
      <c r="AC33" s="40">
        <v>8</v>
      </c>
      <c r="AD33" s="42">
        <v>8</v>
      </c>
      <c r="AE33" s="42"/>
      <c r="AF33" s="43">
        <v>34</v>
      </c>
      <c r="AG33" s="40">
        <v>8</v>
      </c>
      <c r="AH33" s="42">
        <v>16</v>
      </c>
      <c r="AI33" s="42"/>
      <c r="AJ33" s="43">
        <v>51</v>
      </c>
      <c r="AK33" s="40"/>
      <c r="AL33" s="41"/>
      <c r="AM33" s="42"/>
      <c r="AN33" s="43"/>
      <c r="AO33" s="40"/>
      <c r="AP33" s="42"/>
      <c r="AQ33" s="42"/>
      <c r="AR33" s="47">
        <v>2</v>
      </c>
      <c r="AS33" s="47">
        <v>3</v>
      </c>
      <c r="AT33" s="47"/>
      <c r="AU33" s="77">
        <f t="shared" si="10"/>
        <v>1.6</v>
      </c>
      <c r="AV33" s="47">
        <v>3</v>
      </c>
      <c r="AW33" s="47"/>
      <c r="AX33" s="48"/>
      <c r="AY33" s="48"/>
    </row>
    <row r="34" spans="1:51" s="6" customFormat="1" ht="40.049999999999997" customHeight="1" x14ac:dyDescent="0.35">
      <c r="A34" s="26" t="s">
        <v>6</v>
      </c>
      <c r="B34" s="20" t="s">
        <v>77</v>
      </c>
      <c r="C34" s="22" t="s">
        <v>97</v>
      </c>
      <c r="D34" s="22">
        <f t="shared" si="14"/>
        <v>5</v>
      </c>
      <c r="E34" s="62">
        <f t="shared" si="18"/>
        <v>125</v>
      </c>
      <c r="F34" s="63">
        <f t="shared" si="15"/>
        <v>40</v>
      </c>
      <c r="G34" s="58">
        <f t="shared" si="16"/>
        <v>16</v>
      </c>
      <c r="H34" s="58">
        <f t="shared" si="16"/>
        <v>24</v>
      </c>
      <c r="I34" s="17"/>
      <c r="J34" s="17"/>
      <c r="K34" s="75"/>
      <c r="L34" s="17"/>
      <c r="M34" s="17">
        <v>24</v>
      </c>
      <c r="N34" s="17"/>
      <c r="O34" s="58">
        <f t="shared" si="17"/>
        <v>0</v>
      </c>
      <c r="P34" s="59">
        <f t="shared" si="17"/>
        <v>85</v>
      </c>
      <c r="Q34" s="40"/>
      <c r="R34" s="42"/>
      <c r="S34" s="42"/>
      <c r="T34" s="43"/>
      <c r="U34" s="40">
        <v>16</v>
      </c>
      <c r="V34" s="42">
        <v>24</v>
      </c>
      <c r="W34" s="42"/>
      <c r="X34" s="43">
        <v>85</v>
      </c>
      <c r="Y34" s="97"/>
      <c r="Z34" s="50"/>
      <c r="AA34" s="50"/>
      <c r="AB34" s="51"/>
      <c r="AC34" s="49"/>
      <c r="AD34" s="53"/>
      <c r="AE34" s="50"/>
      <c r="AF34" s="51"/>
      <c r="AG34" s="97"/>
      <c r="AH34" s="50"/>
      <c r="AI34" s="50"/>
      <c r="AJ34" s="96"/>
      <c r="AK34" s="97"/>
      <c r="AL34" s="50"/>
      <c r="AM34" s="50"/>
      <c r="AN34" s="51"/>
      <c r="AO34" s="97"/>
      <c r="AP34" s="50">
        <v>5</v>
      </c>
      <c r="AQ34" s="50"/>
      <c r="AR34" s="78"/>
      <c r="AS34" s="78"/>
      <c r="AT34" s="78"/>
      <c r="AU34" s="77">
        <f t="shared" si="10"/>
        <v>1.6</v>
      </c>
      <c r="AV34" s="78">
        <v>3</v>
      </c>
      <c r="AW34" s="78">
        <v>5</v>
      </c>
      <c r="AX34" s="79"/>
      <c r="AY34" s="79"/>
    </row>
    <row r="35" spans="1:51" s="6" customFormat="1" ht="40.049999999999997" customHeight="1" x14ac:dyDescent="0.35">
      <c r="A35" s="26" t="s">
        <v>5</v>
      </c>
      <c r="B35" s="20" t="s">
        <v>78</v>
      </c>
      <c r="C35" s="21" t="s">
        <v>96</v>
      </c>
      <c r="D35" s="21">
        <f t="shared" si="14"/>
        <v>5</v>
      </c>
      <c r="E35" s="60">
        <f t="shared" si="18"/>
        <v>125</v>
      </c>
      <c r="F35" s="61">
        <f t="shared" si="15"/>
        <v>40</v>
      </c>
      <c r="G35" s="58">
        <f t="shared" si="16"/>
        <v>16</v>
      </c>
      <c r="H35" s="58">
        <f t="shared" si="16"/>
        <v>24</v>
      </c>
      <c r="I35" s="14"/>
      <c r="J35" s="14"/>
      <c r="K35" s="100"/>
      <c r="L35" s="14"/>
      <c r="M35" s="14">
        <v>24</v>
      </c>
      <c r="N35" s="14"/>
      <c r="O35" s="58">
        <f t="shared" si="17"/>
        <v>0</v>
      </c>
      <c r="P35" s="59">
        <f t="shared" si="17"/>
        <v>85</v>
      </c>
      <c r="Q35" s="40"/>
      <c r="R35" s="42"/>
      <c r="S35" s="42"/>
      <c r="T35" s="43"/>
      <c r="U35" s="40"/>
      <c r="V35" s="42"/>
      <c r="W35" s="42"/>
      <c r="X35" s="43"/>
      <c r="Y35" s="40">
        <v>16</v>
      </c>
      <c r="Z35" s="42">
        <v>24</v>
      </c>
      <c r="AA35" s="42"/>
      <c r="AB35" s="43">
        <v>85</v>
      </c>
      <c r="AC35" s="40"/>
      <c r="AD35" s="42"/>
      <c r="AE35" s="42"/>
      <c r="AF35" s="43"/>
      <c r="AG35" s="40"/>
      <c r="AH35" s="42"/>
      <c r="AI35" s="42"/>
      <c r="AJ35" s="45"/>
      <c r="AK35" s="40"/>
      <c r="AL35" s="42"/>
      <c r="AM35" s="42"/>
      <c r="AN35" s="43"/>
      <c r="AO35" s="40"/>
      <c r="AP35" s="42"/>
      <c r="AQ35" s="42">
        <v>5</v>
      </c>
      <c r="AR35" s="47"/>
      <c r="AS35" s="47"/>
      <c r="AT35" s="47"/>
      <c r="AU35" s="77">
        <f t="shared" si="10"/>
        <v>1.6</v>
      </c>
      <c r="AV35" s="47">
        <v>3</v>
      </c>
      <c r="AW35" s="47">
        <v>5</v>
      </c>
      <c r="AX35" s="48"/>
      <c r="AY35" s="48"/>
    </row>
    <row r="36" spans="1:51" s="6" customFormat="1" ht="40.049999999999997" customHeight="1" x14ac:dyDescent="0.35">
      <c r="A36" s="26" t="s">
        <v>19</v>
      </c>
      <c r="B36" s="20" t="s">
        <v>79</v>
      </c>
      <c r="C36" s="21" t="s">
        <v>96</v>
      </c>
      <c r="D36" s="21">
        <f t="shared" si="14"/>
        <v>5</v>
      </c>
      <c r="E36" s="60">
        <f t="shared" si="18"/>
        <v>125</v>
      </c>
      <c r="F36" s="61">
        <f t="shared" si="15"/>
        <v>40</v>
      </c>
      <c r="G36" s="58">
        <f t="shared" si="16"/>
        <v>16</v>
      </c>
      <c r="H36" s="58">
        <f t="shared" si="16"/>
        <v>24</v>
      </c>
      <c r="I36" s="14"/>
      <c r="J36" s="14"/>
      <c r="K36" s="100"/>
      <c r="L36" s="14"/>
      <c r="M36" s="14">
        <v>24</v>
      </c>
      <c r="N36" s="14"/>
      <c r="O36" s="58">
        <f t="shared" si="17"/>
        <v>0</v>
      </c>
      <c r="P36" s="59">
        <f t="shared" si="17"/>
        <v>85</v>
      </c>
      <c r="Q36" s="40"/>
      <c r="R36" s="42"/>
      <c r="S36" s="42"/>
      <c r="T36" s="43"/>
      <c r="U36" s="40"/>
      <c r="V36" s="42"/>
      <c r="W36" s="42"/>
      <c r="X36" s="43"/>
      <c r="Y36" s="40"/>
      <c r="Z36" s="42"/>
      <c r="AA36" s="42"/>
      <c r="AB36" s="43"/>
      <c r="AC36" s="40">
        <v>16</v>
      </c>
      <c r="AD36" s="42">
        <v>24</v>
      </c>
      <c r="AE36" s="42"/>
      <c r="AF36" s="43">
        <v>85</v>
      </c>
      <c r="AG36" s="40"/>
      <c r="AH36" s="41"/>
      <c r="AI36" s="42"/>
      <c r="AJ36" s="45"/>
      <c r="AK36" s="40"/>
      <c r="AL36" s="41"/>
      <c r="AM36" s="42"/>
      <c r="AN36" s="43"/>
      <c r="AO36" s="40"/>
      <c r="AP36" s="42"/>
      <c r="AQ36" s="42"/>
      <c r="AR36" s="47">
        <v>5</v>
      </c>
      <c r="AS36" s="47"/>
      <c r="AT36" s="47"/>
      <c r="AU36" s="77">
        <f t="shared" si="10"/>
        <v>1.6</v>
      </c>
      <c r="AV36" s="47">
        <v>3</v>
      </c>
      <c r="AW36" s="47">
        <v>5</v>
      </c>
      <c r="AX36" s="48"/>
      <c r="AY36" s="48"/>
    </row>
    <row r="37" spans="1:51" s="6" customFormat="1" ht="40.049999999999997" customHeight="1" x14ac:dyDescent="0.35">
      <c r="A37" s="26" t="s">
        <v>20</v>
      </c>
      <c r="B37" s="20" t="s">
        <v>81</v>
      </c>
      <c r="C37" s="21" t="s">
        <v>97</v>
      </c>
      <c r="D37" s="21">
        <f>SUM(AO37:AT37)</f>
        <v>5</v>
      </c>
      <c r="E37" s="60">
        <f>SUM(F37,P37)</f>
        <v>125</v>
      </c>
      <c r="F37" s="61">
        <f>SUM(G37:H37,O37)</f>
        <v>40</v>
      </c>
      <c r="G37" s="58">
        <f>SUM(Q37,U37,Y37,AC37,AG37,AK37)</f>
        <v>16</v>
      </c>
      <c r="H37" s="58">
        <f>SUM(R37,V37,Z37,AD37,AH37,AL37)</f>
        <v>24</v>
      </c>
      <c r="I37" s="14"/>
      <c r="J37" s="14">
        <v>24</v>
      </c>
      <c r="K37" s="100"/>
      <c r="L37" s="14"/>
      <c r="M37" s="14"/>
      <c r="N37" s="14"/>
      <c r="O37" s="58">
        <f>SUM(S37,W37,AA37,AE37,AI37,AM37)</f>
        <v>0</v>
      </c>
      <c r="P37" s="59">
        <f>SUM(T37,X37,AB37,AF37,AJ37,AN37)</f>
        <v>85</v>
      </c>
      <c r="Q37" s="40"/>
      <c r="R37" s="42"/>
      <c r="S37" s="42"/>
      <c r="T37" s="43"/>
      <c r="U37" s="98"/>
      <c r="V37" s="42"/>
      <c r="W37" s="42"/>
      <c r="X37" s="43"/>
      <c r="Y37" s="40"/>
      <c r="Z37" s="42"/>
      <c r="AA37" s="42"/>
      <c r="AB37" s="43"/>
      <c r="AC37" s="40">
        <v>16</v>
      </c>
      <c r="AD37" s="42">
        <v>24</v>
      </c>
      <c r="AE37" s="42"/>
      <c r="AF37" s="43">
        <v>85</v>
      </c>
      <c r="AG37" s="40"/>
      <c r="AH37" s="41"/>
      <c r="AI37" s="42"/>
      <c r="AJ37" s="45"/>
      <c r="AK37" s="40"/>
      <c r="AL37" s="41"/>
      <c r="AM37" s="42"/>
      <c r="AN37" s="43"/>
      <c r="AO37" s="40"/>
      <c r="AP37" s="42"/>
      <c r="AQ37" s="42"/>
      <c r="AR37" s="47">
        <v>5</v>
      </c>
      <c r="AS37" s="47"/>
      <c r="AT37" s="47"/>
      <c r="AU37" s="77">
        <f t="shared" si="10"/>
        <v>1.6</v>
      </c>
      <c r="AV37" s="47">
        <v>3</v>
      </c>
      <c r="AW37" s="47">
        <v>5</v>
      </c>
      <c r="AX37" s="48"/>
      <c r="AY37" s="48"/>
    </row>
    <row r="38" spans="1:51" s="6" customFormat="1" ht="40.049999999999997" customHeight="1" x14ac:dyDescent="0.35">
      <c r="A38" s="26" t="s">
        <v>21</v>
      </c>
      <c r="B38" s="170" t="s">
        <v>107</v>
      </c>
      <c r="C38" s="21" t="s">
        <v>97</v>
      </c>
      <c r="D38" s="21">
        <f>SUM(AO38:AT38)</f>
        <v>3</v>
      </c>
      <c r="E38" s="60">
        <f>SUM(F38,P38)</f>
        <v>75</v>
      </c>
      <c r="F38" s="61">
        <f>SUM(G38:H38,O38)</f>
        <v>24</v>
      </c>
      <c r="G38" s="58">
        <f>SUM(Q38,U38,Y38,AC38,AG38,AK38)</f>
        <v>8</v>
      </c>
      <c r="H38" s="58">
        <f>SUM(R38,V38,Z38,AD38,AH38,AL38)</f>
        <v>16</v>
      </c>
      <c r="I38" s="14"/>
      <c r="J38" s="14"/>
      <c r="K38" s="100"/>
      <c r="L38" s="100"/>
      <c r="M38" s="100">
        <v>16</v>
      </c>
      <c r="N38" s="14"/>
      <c r="O38" s="58">
        <f>SUM(S38,W38,AA38,AE38,AI38,AM38)</f>
        <v>0</v>
      </c>
      <c r="P38" s="59">
        <f>SUM(T38,X38,AB38,AF38,AJ38,AN38)</f>
        <v>51</v>
      </c>
      <c r="Q38" s="40"/>
      <c r="R38" s="42"/>
      <c r="S38" s="42"/>
      <c r="T38" s="43"/>
      <c r="U38" s="98"/>
      <c r="V38" s="42"/>
      <c r="W38" s="42"/>
      <c r="X38" s="43"/>
      <c r="Y38" s="40"/>
      <c r="Z38" s="42"/>
      <c r="AA38" s="42"/>
      <c r="AB38" s="43"/>
      <c r="AC38" s="40"/>
      <c r="AD38" s="42"/>
      <c r="AE38" s="42"/>
      <c r="AF38" s="43"/>
      <c r="AG38" s="40"/>
      <c r="AH38" s="42"/>
      <c r="AI38" s="42"/>
      <c r="AJ38" s="43"/>
      <c r="AK38" s="40">
        <v>8</v>
      </c>
      <c r="AL38" s="42">
        <v>16</v>
      </c>
      <c r="AM38" s="42"/>
      <c r="AN38" s="43">
        <v>51</v>
      </c>
      <c r="AO38" s="40"/>
      <c r="AP38" s="42"/>
      <c r="AQ38" s="42"/>
      <c r="AR38" s="42"/>
      <c r="AS38" s="42"/>
      <c r="AT38" s="42">
        <v>3</v>
      </c>
      <c r="AU38" s="40">
        <f t="shared" si="10"/>
        <v>0.96</v>
      </c>
      <c r="AV38" s="42">
        <v>2</v>
      </c>
      <c r="AW38" s="42">
        <v>3</v>
      </c>
      <c r="AX38" s="43"/>
      <c r="AY38" s="43">
        <v>3</v>
      </c>
    </row>
    <row r="39" spans="1:51" s="6" customFormat="1" ht="40.049999999999997" customHeight="1" x14ac:dyDescent="0.35">
      <c r="A39" s="26" t="s">
        <v>22</v>
      </c>
      <c r="B39" s="20" t="s">
        <v>108</v>
      </c>
      <c r="C39" s="24" t="s">
        <v>97</v>
      </c>
      <c r="D39" s="93">
        <f t="shared" ref="D39" si="19">SUM(AO39:AT39)</f>
        <v>8</v>
      </c>
      <c r="E39" s="60">
        <f t="shared" ref="E39" si="20">SUM(F39,P39)</f>
        <v>200</v>
      </c>
      <c r="F39" s="61">
        <f t="shared" ref="F39" si="21">SUM(G39:H39,O39)</f>
        <v>94</v>
      </c>
      <c r="G39" s="56">
        <f t="shared" ref="G39:H39" si="22">SUM(Q39,U39,Y39,AC39,AG39,AK39)</f>
        <v>0</v>
      </c>
      <c r="H39" s="56">
        <f t="shared" si="22"/>
        <v>64</v>
      </c>
      <c r="I39" s="14"/>
      <c r="J39" s="14">
        <v>64</v>
      </c>
      <c r="K39" s="100"/>
      <c r="L39" s="100"/>
      <c r="M39" s="100"/>
      <c r="N39" s="14"/>
      <c r="O39" s="56">
        <f t="shared" ref="O39:P39" si="23">SUM(S39,W39,AA39,AE39,AI39,AM39)</f>
        <v>30</v>
      </c>
      <c r="P39" s="57">
        <f t="shared" si="23"/>
        <v>106</v>
      </c>
      <c r="Q39" s="40"/>
      <c r="R39" s="41"/>
      <c r="S39" s="42"/>
      <c r="T39" s="43"/>
      <c r="U39" s="44"/>
      <c r="V39" s="41"/>
      <c r="W39" s="42"/>
      <c r="X39" s="45"/>
      <c r="Y39" s="40"/>
      <c r="Z39" s="41"/>
      <c r="AA39" s="42"/>
      <c r="AB39" s="43"/>
      <c r="AC39" s="44"/>
      <c r="AD39" s="41"/>
      <c r="AE39" s="42"/>
      <c r="AF39" s="45"/>
      <c r="AG39" s="40"/>
      <c r="AH39" s="42">
        <v>32</v>
      </c>
      <c r="AI39" s="42">
        <v>15</v>
      </c>
      <c r="AJ39" s="43">
        <v>53</v>
      </c>
      <c r="AK39" s="44"/>
      <c r="AL39" s="42">
        <v>32</v>
      </c>
      <c r="AM39" s="42">
        <v>15</v>
      </c>
      <c r="AN39" s="45">
        <v>53</v>
      </c>
      <c r="AO39" s="40"/>
      <c r="AP39" s="42"/>
      <c r="AQ39" s="42"/>
      <c r="AR39" s="42"/>
      <c r="AS39" s="42">
        <v>4</v>
      </c>
      <c r="AT39" s="42">
        <v>4</v>
      </c>
      <c r="AU39" s="40">
        <f t="shared" si="10"/>
        <v>3.76</v>
      </c>
      <c r="AV39" s="42">
        <v>8</v>
      </c>
      <c r="AW39" s="42"/>
      <c r="AX39" s="43"/>
      <c r="AY39" s="43">
        <v>8</v>
      </c>
    </row>
    <row r="40" spans="1:51" s="6" customFormat="1" ht="40.049999999999997" customHeight="1" thickBot="1" x14ac:dyDescent="0.4">
      <c r="A40" s="26" t="s">
        <v>74</v>
      </c>
      <c r="B40" s="94" t="s">
        <v>121</v>
      </c>
      <c r="C40" s="21" t="s">
        <v>97</v>
      </c>
      <c r="D40" s="21">
        <f>SUM(AO40:AT40)</f>
        <v>13</v>
      </c>
      <c r="E40" s="60">
        <f>SUM(F40,P40)</f>
        <v>325</v>
      </c>
      <c r="F40" s="61">
        <f>SUM(G40:H40,O40)</f>
        <v>72</v>
      </c>
      <c r="G40" s="58">
        <f>SUM(Q40,U40,Y40,AC40,AG40,AK40)</f>
        <v>0</v>
      </c>
      <c r="H40" s="58">
        <f>SUM(R40,V40,Z40,AD40,AH40,AL40)</f>
        <v>72</v>
      </c>
      <c r="I40" s="14"/>
      <c r="J40" s="14"/>
      <c r="K40" s="100"/>
      <c r="L40" s="100">
        <v>72</v>
      </c>
      <c r="M40" s="100"/>
      <c r="N40" s="14"/>
      <c r="O40" s="58">
        <f>SUM(S40,W40,AA40,AE40,AI40,AM40)</f>
        <v>0</v>
      </c>
      <c r="P40" s="59">
        <f>SUM(T40,X40,AB40,AF40,AJ40,AN40)</f>
        <v>253</v>
      </c>
      <c r="Q40" s="40"/>
      <c r="R40" s="42"/>
      <c r="S40" s="42"/>
      <c r="T40" s="43"/>
      <c r="U40" s="44"/>
      <c r="V40" s="42"/>
      <c r="W40" s="42"/>
      <c r="X40" s="43"/>
      <c r="Y40" s="40"/>
      <c r="Z40" s="42"/>
      <c r="AA40" s="42"/>
      <c r="AB40" s="43"/>
      <c r="AC40" s="46"/>
      <c r="AD40" s="42">
        <v>8</v>
      </c>
      <c r="AE40" s="42"/>
      <c r="AF40" s="43">
        <v>17</v>
      </c>
      <c r="AG40" s="40"/>
      <c r="AH40" s="42">
        <v>32</v>
      </c>
      <c r="AI40" s="42"/>
      <c r="AJ40" s="45">
        <v>93</v>
      </c>
      <c r="AK40" s="40"/>
      <c r="AL40" s="42">
        <v>32</v>
      </c>
      <c r="AM40" s="42"/>
      <c r="AN40" s="43">
        <v>143</v>
      </c>
      <c r="AO40" s="40"/>
      <c r="AP40" s="42"/>
      <c r="AQ40" s="42"/>
      <c r="AR40" s="42">
        <v>1</v>
      </c>
      <c r="AS40" s="42">
        <v>5</v>
      </c>
      <c r="AT40" s="42">
        <v>7</v>
      </c>
      <c r="AU40" s="40">
        <v>3</v>
      </c>
      <c r="AV40" s="42">
        <v>13</v>
      </c>
      <c r="AW40" s="42"/>
      <c r="AX40" s="43">
        <v>13</v>
      </c>
      <c r="AY40" s="43">
        <v>13</v>
      </c>
    </row>
    <row r="41" spans="1:51" s="82" customFormat="1" ht="40.049999999999997" customHeight="1" thickBot="1" x14ac:dyDescent="0.4">
      <c r="A41" s="64" t="s">
        <v>23</v>
      </c>
      <c r="B41" s="154" t="s">
        <v>53</v>
      </c>
      <c r="C41" s="66"/>
      <c r="D41" s="66"/>
      <c r="E41" s="67"/>
      <c r="F41" s="68"/>
      <c r="G41" s="71"/>
      <c r="H41" s="71"/>
      <c r="I41" s="71"/>
      <c r="J41" s="71"/>
      <c r="K41" s="71"/>
      <c r="L41" s="71"/>
      <c r="M41" s="71"/>
      <c r="N41" s="71"/>
      <c r="O41" s="71"/>
      <c r="P41" s="69"/>
      <c r="Q41" s="87"/>
      <c r="R41" s="71"/>
      <c r="S41" s="71"/>
      <c r="T41" s="72"/>
      <c r="U41" s="73"/>
      <c r="V41" s="71"/>
      <c r="W41" s="71"/>
      <c r="X41" s="72"/>
      <c r="Y41" s="87"/>
      <c r="Z41" s="71"/>
      <c r="AA41" s="71"/>
      <c r="AB41" s="72"/>
      <c r="AC41" s="87"/>
      <c r="AD41" s="71"/>
      <c r="AE41" s="71"/>
      <c r="AF41" s="72"/>
      <c r="AG41" s="87"/>
      <c r="AH41" s="71"/>
      <c r="AI41" s="71"/>
      <c r="AJ41" s="88"/>
      <c r="AK41" s="87"/>
      <c r="AL41" s="71"/>
      <c r="AM41" s="71"/>
      <c r="AN41" s="72"/>
      <c r="AO41" s="87"/>
      <c r="AP41" s="71"/>
      <c r="AQ41" s="71"/>
      <c r="AR41" s="71"/>
      <c r="AS41" s="71"/>
      <c r="AT41" s="71"/>
      <c r="AU41" s="87"/>
      <c r="AV41" s="71"/>
      <c r="AW41" s="71"/>
      <c r="AX41" s="72"/>
      <c r="AY41" s="72"/>
    </row>
    <row r="42" spans="1:51" s="83" customFormat="1" ht="80" customHeight="1" thickBot="1" x14ac:dyDescent="0.4">
      <c r="A42" s="110" t="s">
        <v>51</v>
      </c>
      <c r="B42" s="118" t="s">
        <v>87</v>
      </c>
      <c r="C42" s="89"/>
      <c r="D42" s="90">
        <f t="shared" ref="D42:AY42" si="24">SUM(D43:D47)</f>
        <v>20</v>
      </c>
      <c r="E42" s="91">
        <f t="shared" si="24"/>
        <v>500</v>
      </c>
      <c r="F42" s="91">
        <f t="shared" si="24"/>
        <v>120</v>
      </c>
      <c r="G42" s="91">
        <f t="shared" si="24"/>
        <v>0</v>
      </c>
      <c r="H42" s="91">
        <f t="shared" si="24"/>
        <v>120</v>
      </c>
      <c r="I42" s="91">
        <f t="shared" si="24"/>
        <v>0</v>
      </c>
      <c r="J42" s="91">
        <f t="shared" si="24"/>
        <v>24</v>
      </c>
      <c r="K42" s="91">
        <f t="shared" si="24"/>
        <v>72</v>
      </c>
      <c r="L42" s="91">
        <f t="shared" si="24"/>
        <v>0</v>
      </c>
      <c r="M42" s="91">
        <f t="shared" si="24"/>
        <v>24</v>
      </c>
      <c r="N42" s="91">
        <f t="shared" si="24"/>
        <v>0</v>
      </c>
      <c r="O42" s="91">
        <f t="shared" si="24"/>
        <v>0</v>
      </c>
      <c r="P42" s="91">
        <f t="shared" si="24"/>
        <v>380</v>
      </c>
      <c r="Q42" s="91">
        <f t="shared" si="24"/>
        <v>0</v>
      </c>
      <c r="R42" s="91">
        <f t="shared" si="24"/>
        <v>0</v>
      </c>
      <c r="S42" s="91">
        <f t="shared" si="24"/>
        <v>0</v>
      </c>
      <c r="T42" s="91">
        <f t="shared" si="24"/>
        <v>0</v>
      </c>
      <c r="U42" s="91">
        <f t="shared" si="24"/>
        <v>0</v>
      </c>
      <c r="V42" s="91">
        <f t="shared" si="24"/>
        <v>0</v>
      </c>
      <c r="W42" s="91">
        <f t="shared" si="24"/>
        <v>0</v>
      </c>
      <c r="X42" s="91">
        <f t="shared" si="24"/>
        <v>0</v>
      </c>
      <c r="Y42" s="91">
        <f t="shared" si="24"/>
        <v>0</v>
      </c>
      <c r="Z42" s="91">
        <f t="shared" si="24"/>
        <v>0</v>
      </c>
      <c r="AA42" s="91">
        <f t="shared" si="24"/>
        <v>0</v>
      </c>
      <c r="AB42" s="91">
        <f t="shared" si="24"/>
        <v>0</v>
      </c>
      <c r="AC42" s="91">
        <f t="shared" si="24"/>
        <v>0</v>
      </c>
      <c r="AD42" s="91">
        <f t="shared" si="24"/>
        <v>0</v>
      </c>
      <c r="AE42" s="91">
        <f t="shared" si="24"/>
        <v>0</v>
      </c>
      <c r="AF42" s="91">
        <f t="shared" si="24"/>
        <v>0</v>
      </c>
      <c r="AG42" s="91">
        <f t="shared" si="24"/>
        <v>0</v>
      </c>
      <c r="AH42" s="91">
        <f t="shared" si="24"/>
        <v>48</v>
      </c>
      <c r="AI42" s="91">
        <f t="shared" si="24"/>
        <v>0</v>
      </c>
      <c r="AJ42" s="91">
        <f t="shared" si="24"/>
        <v>152</v>
      </c>
      <c r="AK42" s="91">
        <f t="shared" si="24"/>
        <v>0</v>
      </c>
      <c r="AL42" s="91">
        <f t="shared" si="24"/>
        <v>72</v>
      </c>
      <c r="AM42" s="91">
        <f t="shared" si="24"/>
        <v>0</v>
      </c>
      <c r="AN42" s="91">
        <f t="shared" si="24"/>
        <v>228</v>
      </c>
      <c r="AO42" s="91">
        <f t="shared" si="24"/>
        <v>0</v>
      </c>
      <c r="AP42" s="91">
        <f t="shared" si="24"/>
        <v>0</v>
      </c>
      <c r="AQ42" s="91">
        <f t="shared" si="24"/>
        <v>0</v>
      </c>
      <c r="AR42" s="91">
        <f t="shared" si="24"/>
        <v>0</v>
      </c>
      <c r="AS42" s="91">
        <f t="shared" si="24"/>
        <v>8</v>
      </c>
      <c r="AT42" s="91">
        <f t="shared" si="24"/>
        <v>12</v>
      </c>
      <c r="AU42" s="91">
        <f t="shared" si="24"/>
        <v>4.8</v>
      </c>
      <c r="AV42" s="91">
        <f t="shared" si="24"/>
        <v>15</v>
      </c>
      <c r="AW42" s="91">
        <f t="shared" si="24"/>
        <v>0</v>
      </c>
      <c r="AX42" s="91">
        <f t="shared" ref="AX42" si="25">SUM(AX43:AX47)</f>
        <v>20</v>
      </c>
      <c r="AY42" s="91">
        <f t="shared" si="24"/>
        <v>4</v>
      </c>
    </row>
    <row r="43" spans="1:51" s="81" customFormat="1" ht="40.049999999999997" customHeight="1" x14ac:dyDescent="0.35">
      <c r="A43" s="115" t="s">
        <v>10</v>
      </c>
      <c r="B43" s="157" t="s">
        <v>103</v>
      </c>
      <c r="C43" s="152" t="s">
        <v>96</v>
      </c>
      <c r="D43" s="113">
        <f t="shared" ref="D43:D47" si="26">SUM(AO43:AT43)</f>
        <v>4</v>
      </c>
      <c r="E43" s="80">
        <f t="shared" ref="E43:E47" si="27">SUM(F43,P43)</f>
        <v>100</v>
      </c>
      <c r="F43" s="85">
        <f t="shared" ref="F43:F47" si="28">SUM(G43:H43,O43)</f>
        <v>24</v>
      </c>
      <c r="G43" s="56">
        <f>SUM(Q43,U43,Y43,AC43,AG43,AK43)</f>
        <v>0</v>
      </c>
      <c r="H43" s="56">
        <f>SUM(R43,V43,Z43,AD43,AH43,AL43)</f>
        <v>24</v>
      </c>
      <c r="I43" s="16"/>
      <c r="J43" s="16"/>
      <c r="K43" s="16">
        <v>24</v>
      </c>
      <c r="L43" s="16"/>
      <c r="M43" s="16"/>
      <c r="N43" s="16"/>
      <c r="O43" s="56">
        <f>SUM(S43,W43,AA43,AE43,AI43,AM43)</f>
        <v>0</v>
      </c>
      <c r="P43" s="57">
        <f>SUM(T43,X43,AB43,AF43,AJ43,AN43)</f>
        <v>76</v>
      </c>
      <c r="Q43" s="33"/>
      <c r="R43" s="35"/>
      <c r="S43" s="35"/>
      <c r="T43" s="36"/>
      <c r="U43" s="37"/>
      <c r="V43" s="35"/>
      <c r="W43" s="35"/>
      <c r="X43" s="36"/>
      <c r="Y43" s="33"/>
      <c r="Z43" s="35"/>
      <c r="AA43" s="35"/>
      <c r="AB43" s="36"/>
      <c r="AC43" s="33"/>
      <c r="AD43" s="35"/>
      <c r="AE43" s="35"/>
      <c r="AF43" s="36"/>
      <c r="AG43" s="54"/>
      <c r="AH43" s="55">
        <v>24</v>
      </c>
      <c r="AI43" s="55"/>
      <c r="AJ43" s="144">
        <v>76</v>
      </c>
      <c r="AK43" s="54"/>
      <c r="AL43" s="55"/>
      <c r="AM43" s="55"/>
      <c r="AN43" s="145"/>
      <c r="AO43" s="54"/>
      <c r="AP43" s="55"/>
      <c r="AQ43" s="55"/>
      <c r="AR43" s="55"/>
      <c r="AS43" s="55">
        <v>4</v>
      </c>
      <c r="AT43" s="55"/>
      <c r="AU43" s="40">
        <f t="shared" ref="AU43:AU47" si="29">SUM(F43)/25</f>
        <v>0.96</v>
      </c>
      <c r="AV43" s="35">
        <v>3</v>
      </c>
      <c r="AW43" s="35"/>
      <c r="AX43" s="36">
        <v>4</v>
      </c>
      <c r="AY43" s="36"/>
    </row>
    <row r="44" spans="1:51" s="81" customFormat="1" ht="40.049999999999997" customHeight="1" x14ac:dyDescent="0.35">
      <c r="A44" s="19" t="s">
        <v>9</v>
      </c>
      <c r="B44" s="158" t="s">
        <v>90</v>
      </c>
      <c r="C44" s="125" t="s">
        <v>97</v>
      </c>
      <c r="D44" s="125">
        <f t="shared" si="26"/>
        <v>4</v>
      </c>
      <c r="E44" s="60">
        <f t="shared" si="27"/>
        <v>100</v>
      </c>
      <c r="F44" s="61">
        <f t="shared" si="28"/>
        <v>24</v>
      </c>
      <c r="G44" s="56">
        <f t="shared" ref="G44:H47" si="30">SUM(Q44,U44,Y44,AC44,AG44,AK44)</f>
        <v>0</v>
      </c>
      <c r="H44" s="56">
        <f t="shared" si="30"/>
        <v>24</v>
      </c>
      <c r="I44" s="14"/>
      <c r="J44" s="127"/>
      <c r="K44" s="127">
        <v>24</v>
      </c>
      <c r="L44" s="127"/>
      <c r="M44" s="127"/>
      <c r="N44" s="127"/>
      <c r="O44" s="56">
        <f t="shared" ref="O44:P47" si="31">SUM(S44,W44,AA44,AE44,AI44,AM44)</f>
        <v>0</v>
      </c>
      <c r="P44" s="57">
        <f t="shared" si="31"/>
        <v>76</v>
      </c>
      <c r="Q44" s="129"/>
      <c r="R44" s="130"/>
      <c r="S44" s="130"/>
      <c r="T44" s="131"/>
      <c r="U44" s="132"/>
      <c r="V44" s="130"/>
      <c r="W44" s="130"/>
      <c r="X44" s="131"/>
      <c r="Y44" s="129"/>
      <c r="Z44" s="130"/>
      <c r="AA44" s="130"/>
      <c r="AB44" s="131"/>
      <c r="AC44" s="129"/>
      <c r="AD44" s="130"/>
      <c r="AE44" s="130"/>
      <c r="AF44" s="131"/>
      <c r="AG44" s="146"/>
      <c r="AH44" s="55">
        <v>24</v>
      </c>
      <c r="AI44" s="55"/>
      <c r="AJ44" s="144">
        <v>76</v>
      </c>
      <c r="AK44" s="146"/>
      <c r="AL44" s="147"/>
      <c r="AM44" s="147"/>
      <c r="AN44" s="149"/>
      <c r="AO44" s="129"/>
      <c r="AP44" s="130"/>
      <c r="AQ44" s="130"/>
      <c r="AR44" s="130"/>
      <c r="AS44" s="130">
        <v>4</v>
      </c>
      <c r="AT44" s="130"/>
      <c r="AU44" s="129">
        <f t="shared" si="29"/>
        <v>0.96</v>
      </c>
      <c r="AV44" s="130">
        <v>3</v>
      </c>
      <c r="AW44" s="130"/>
      <c r="AX44" s="131">
        <v>4</v>
      </c>
      <c r="AY44" s="131"/>
    </row>
    <row r="45" spans="1:51" s="81" customFormat="1" ht="40.049999999999997" customHeight="1" x14ac:dyDescent="0.35">
      <c r="A45" s="19" t="s">
        <v>8</v>
      </c>
      <c r="B45" s="159" t="s">
        <v>89</v>
      </c>
      <c r="C45" s="125" t="s">
        <v>96</v>
      </c>
      <c r="D45" s="125">
        <f t="shared" si="26"/>
        <v>4</v>
      </c>
      <c r="E45" s="60">
        <f>SUM(F45,P45)</f>
        <v>100</v>
      </c>
      <c r="F45" s="61">
        <f>SUM(G45:H45,O45)</f>
        <v>24</v>
      </c>
      <c r="G45" s="56">
        <f>SUM(Q45,U45,Y45,AC45,AG45,AK45)</f>
        <v>0</v>
      </c>
      <c r="H45" s="56">
        <f>SUM(R45,V45,Z45,AD45,AH45,AL45)</f>
        <v>24</v>
      </c>
      <c r="I45" s="14"/>
      <c r="J45" s="14"/>
      <c r="K45" s="14">
        <v>24</v>
      </c>
      <c r="L45" s="14"/>
      <c r="M45" s="14"/>
      <c r="N45" s="14"/>
      <c r="O45" s="56">
        <f>SUM(S45,W45,AA45,AE45,AI45,AM45)</f>
        <v>0</v>
      </c>
      <c r="P45" s="57">
        <f>SUM(T45,X45,AB45,AF45,AJ45,AN45)</f>
        <v>76</v>
      </c>
      <c r="Q45" s="40"/>
      <c r="R45" s="42"/>
      <c r="S45" s="42"/>
      <c r="T45" s="43"/>
      <c r="U45" s="44"/>
      <c r="V45" s="42"/>
      <c r="W45" s="42"/>
      <c r="X45" s="43"/>
      <c r="Y45" s="40"/>
      <c r="Z45" s="42"/>
      <c r="AA45" s="42"/>
      <c r="AB45" s="43"/>
      <c r="AC45" s="40"/>
      <c r="AD45" s="42"/>
      <c r="AE45" s="42"/>
      <c r="AF45" s="43"/>
      <c r="AG45" s="77"/>
      <c r="AH45" s="47"/>
      <c r="AI45" s="47"/>
      <c r="AJ45" s="150"/>
      <c r="AK45" s="77"/>
      <c r="AL45" s="55">
        <v>24</v>
      </c>
      <c r="AM45" s="55"/>
      <c r="AN45" s="144">
        <v>76</v>
      </c>
      <c r="AO45" s="77"/>
      <c r="AP45" s="47"/>
      <c r="AQ45" s="47"/>
      <c r="AR45" s="47"/>
      <c r="AS45" s="47"/>
      <c r="AT45" s="47">
        <v>4</v>
      </c>
      <c r="AU45" s="40">
        <f>SUM(F45)/25</f>
        <v>0.96</v>
      </c>
      <c r="AV45" s="42">
        <v>3</v>
      </c>
      <c r="AW45" s="42"/>
      <c r="AX45" s="43">
        <v>4</v>
      </c>
      <c r="AY45" s="43"/>
    </row>
    <row r="46" spans="1:51" s="81" customFormat="1" ht="80" customHeight="1" x14ac:dyDescent="0.35">
      <c r="A46" s="19" t="s">
        <v>7</v>
      </c>
      <c r="B46" s="160" t="s">
        <v>106</v>
      </c>
      <c r="C46" s="126" t="s">
        <v>96</v>
      </c>
      <c r="D46" s="125">
        <f t="shared" si="26"/>
        <v>4</v>
      </c>
      <c r="E46" s="60">
        <f t="shared" si="27"/>
        <v>100</v>
      </c>
      <c r="F46" s="61">
        <f t="shared" si="28"/>
        <v>24</v>
      </c>
      <c r="G46" s="56">
        <f t="shared" si="30"/>
        <v>0</v>
      </c>
      <c r="H46" s="56">
        <f t="shared" si="30"/>
        <v>24</v>
      </c>
      <c r="I46" s="14"/>
      <c r="J46" s="127">
        <v>24</v>
      </c>
      <c r="K46" s="127"/>
      <c r="L46" s="127"/>
      <c r="M46" s="127"/>
      <c r="N46" s="127"/>
      <c r="O46" s="56">
        <f t="shared" si="31"/>
        <v>0</v>
      </c>
      <c r="P46" s="57">
        <f t="shared" si="31"/>
        <v>76</v>
      </c>
      <c r="Q46" s="129"/>
      <c r="R46" s="130"/>
      <c r="S46" s="130"/>
      <c r="T46" s="131"/>
      <c r="U46" s="132"/>
      <c r="V46" s="130"/>
      <c r="W46" s="130"/>
      <c r="X46" s="131"/>
      <c r="Y46" s="129"/>
      <c r="Z46" s="130"/>
      <c r="AA46" s="130"/>
      <c r="AB46" s="131"/>
      <c r="AC46" s="129"/>
      <c r="AD46" s="130"/>
      <c r="AE46" s="130"/>
      <c r="AF46" s="131"/>
      <c r="AG46" s="146"/>
      <c r="AH46" s="147"/>
      <c r="AI46" s="147"/>
      <c r="AJ46" s="148"/>
      <c r="AK46" s="146"/>
      <c r="AL46" s="55">
        <v>24</v>
      </c>
      <c r="AM46" s="55"/>
      <c r="AN46" s="144">
        <v>76</v>
      </c>
      <c r="AO46" s="129"/>
      <c r="AP46" s="130"/>
      <c r="AQ46" s="130"/>
      <c r="AR46" s="130"/>
      <c r="AS46" s="130"/>
      <c r="AT46" s="130">
        <v>4</v>
      </c>
      <c r="AU46" s="129">
        <f t="shared" si="29"/>
        <v>0.96</v>
      </c>
      <c r="AV46" s="130">
        <v>3</v>
      </c>
      <c r="AW46" s="130"/>
      <c r="AX46" s="131">
        <v>4</v>
      </c>
      <c r="AY46" s="131">
        <v>4</v>
      </c>
    </row>
    <row r="47" spans="1:51" s="81" customFormat="1" ht="40.049999999999997" customHeight="1" thickBot="1" x14ac:dyDescent="0.4">
      <c r="A47" s="19" t="s">
        <v>6</v>
      </c>
      <c r="B47" s="161" t="s">
        <v>110</v>
      </c>
      <c r="C47" s="126" t="s">
        <v>97</v>
      </c>
      <c r="D47" s="125">
        <f t="shared" si="26"/>
        <v>4</v>
      </c>
      <c r="E47" s="60">
        <f t="shared" si="27"/>
        <v>100</v>
      </c>
      <c r="F47" s="61">
        <f t="shared" si="28"/>
        <v>24</v>
      </c>
      <c r="G47" s="56">
        <f t="shared" si="30"/>
        <v>0</v>
      </c>
      <c r="H47" s="56">
        <f t="shared" si="30"/>
        <v>24</v>
      </c>
      <c r="I47" s="14"/>
      <c r="J47" s="127"/>
      <c r="K47" s="127"/>
      <c r="L47" s="127"/>
      <c r="M47" s="127">
        <v>24</v>
      </c>
      <c r="N47" s="127"/>
      <c r="O47" s="56">
        <f t="shared" si="31"/>
        <v>0</v>
      </c>
      <c r="P47" s="57">
        <f t="shared" si="31"/>
        <v>76</v>
      </c>
      <c r="Q47" s="129"/>
      <c r="R47" s="130"/>
      <c r="S47" s="130"/>
      <c r="T47" s="131"/>
      <c r="U47" s="132"/>
      <c r="V47" s="130"/>
      <c r="W47" s="130"/>
      <c r="X47" s="131"/>
      <c r="Y47" s="129"/>
      <c r="Z47" s="130"/>
      <c r="AA47" s="130"/>
      <c r="AB47" s="131"/>
      <c r="AC47" s="129"/>
      <c r="AD47" s="130"/>
      <c r="AE47" s="130"/>
      <c r="AF47" s="131"/>
      <c r="AG47" s="146"/>
      <c r="AH47" s="147"/>
      <c r="AI47" s="147"/>
      <c r="AJ47" s="148"/>
      <c r="AK47" s="146"/>
      <c r="AL47" s="55">
        <v>24</v>
      </c>
      <c r="AM47" s="55"/>
      <c r="AN47" s="144">
        <v>76</v>
      </c>
      <c r="AO47" s="129"/>
      <c r="AP47" s="130"/>
      <c r="AQ47" s="130"/>
      <c r="AR47" s="130"/>
      <c r="AS47" s="130"/>
      <c r="AT47" s="130">
        <v>4</v>
      </c>
      <c r="AU47" s="129">
        <f t="shared" si="29"/>
        <v>0.96</v>
      </c>
      <c r="AV47" s="130">
        <v>3</v>
      </c>
      <c r="AW47" s="130"/>
      <c r="AX47" s="131">
        <v>4</v>
      </c>
      <c r="AY47" s="131"/>
    </row>
    <row r="48" spans="1:51" s="81" customFormat="1" ht="80" customHeight="1" thickBot="1" x14ac:dyDescent="0.4">
      <c r="A48" s="142" t="s">
        <v>65</v>
      </c>
      <c r="B48" s="143" t="s">
        <v>88</v>
      </c>
      <c r="C48" s="123"/>
      <c r="D48" s="123">
        <f t="shared" ref="D48:AY48" si="32">SUM(D49:D53)</f>
        <v>20</v>
      </c>
      <c r="E48" s="67">
        <f t="shared" si="32"/>
        <v>500</v>
      </c>
      <c r="F48" s="67">
        <f t="shared" si="32"/>
        <v>120</v>
      </c>
      <c r="G48" s="67">
        <f t="shared" si="32"/>
        <v>0</v>
      </c>
      <c r="H48" s="67">
        <f t="shared" si="32"/>
        <v>120</v>
      </c>
      <c r="I48" s="67">
        <f t="shared" si="32"/>
        <v>0</v>
      </c>
      <c r="J48" s="134">
        <f t="shared" si="32"/>
        <v>0</v>
      </c>
      <c r="K48" s="134">
        <f t="shared" si="32"/>
        <v>0</v>
      </c>
      <c r="L48" s="134">
        <f t="shared" si="32"/>
        <v>0</v>
      </c>
      <c r="M48" s="134">
        <f t="shared" si="32"/>
        <v>120</v>
      </c>
      <c r="N48" s="134">
        <f t="shared" si="32"/>
        <v>0</v>
      </c>
      <c r="O48" s="134">
        <f t="shared" si="32"/>
        <v>0</v>
      </c>
      <c r="P48" s="134">
        <f t="shared" si="32"/>
        <v>380</v>
      </c>
      <c r="Q48" s="134">
        <f t="shared" si="32"/>
        <v>0</v>
      </c>
      <c r="R48" s="134">
        <f t="shared" si="32"/>
        <v>0</v>
      </c>
      <c r="S48" s="134">
        <f t="shared" si="32"/>
        <v>0</v>
      </c>
      <c r="T48" s="134">
        <f t="shared" si="32"/>
        <v>0</v>
      </c>
      <c r="U48" s="134">
        <f t="shared" si="32"/>
        <v>0</v>
      </c>
      <c r="V48" s="134">
        <f t="shared" si="32"/>
        <v>0</v>
      </c>
      <c r="W48" s="134">
        <f t="shared" si="32"/>
        <v>0</v>
      </c>
      <c r="X48" s="134">
        <f t="shared" si="32"/>
        <v>0</v>
      </c>
      <c r="Y48" s="134">
        <f t="shared" si="32"/>
        <v>0</v>
      </c>
      <c r="Z48" s="134">
        <f t="shared" si="32"/>
        <v>0</v>
      </c>
      <c r="AA48" s="134">
        <f t="shared" si="32"/>
        <v>0</v>
      </c>
      <c r="AB48" s="134">
        <f t="shared" si="32"/>
        <v>0</v>
      </c>
      <c r="AC48" s="134">
        <f t="shared" si="32"/>
        <v>0</v>
      </c>
      <c r="AD48" s="134">
        <f t="shared" si="32"/>
        <v>0</v>
      </c>
      <c r="AE48" s="134">
        <f t="shared" si="32"/>
        <v>0</v>
      </c>
      <c r="AF48" s="151">
        <f t="shared" si="32"/>
        <v>0</v>
      </c>
      <c r="AG48" s="151">
        <f t="shared" si="32"/>
        <v>0</v>
      </c>
      <c r="AH48" s="151">
        <f t="shared" si="32"/>
        <v>48</v>
      </c>
      <c r="AI48" s="151">
        <f t="shared" si="32"/>
        <v>0</v>
      </c>
      <c r="AJ48" s="151">
        <f t="shared" si="32"/>
        <v>152</v>
      </c>
      <c r="AK48" s="151">
        <f t="shared" si="32"/>
        <v>0</v>
      </c>
      <c r="AL48" s="151">
        <f t="shared" si="32"/>
        <v>72</v>
      </c>
      <c r="AM48" s="151">
        <f t="shared" si="32"/>
        <v>0</v>
      </c>
      <c r="AN48" s="151">
        <f t="shared" si="32"/>
        <v>228</v>
      </c>
      <c r="AO48" s="151">
        <f t="shared" si="32"/>
        <v>0</v>
      </c>
      <c r="AP48" s="151">
        <f t="shared" si="32"/>
        <v>0</v>
      </c>
      <c r="AQ48" s="134">
        <f t="shared" si="32"/>
        <v>0</v>
      </c>
      <c r="AR48" s="134">
        <f t="shared" si="32"/>
        <v>0</v>
      </c>
      <c r="AS48" s="134">
        <f t="shared" si="32"/>
        <v>8</v>
      </c>
      <c r="AT48" s="134">
        <f t="shared" si="32"/>
        <v>12</v>
      </c>
      <c r="AU48" s="134">
        <f t="shared" si="32"/>
        <v>4.8</v>
      </c>
      <c r="AV48" s="134">
        <f t="shared" si="32"/>
        <v>15</v>
      </c>
      <c r="AW48" s="134">
        <f t="shared" si="32"/>
        <v>0</v>
      </c>
      <c r="AX48" s="134">
        <f t="shared" ref="AX48" si="33">SUM(AX49:AX53)</f>
        <v>20</v>
      </c>
      <c r="AY48" s="134">
        <f t="shared" si="32"/>
        <v>4</v>
      </c>
    </row>
    <row r="49" spans="1:51" s="81" customFormat="1" ht="40.049999999999997" customHeight="1" x14ac:dyDescent="0.35">
      <c r="A49" s="95" t="s">
        <v>10</v>
      </c>
      <c r="B49" s="158" t="s">
        <v>101</v>
      </c>
      <c r="C49" s="124" t="s">
        <v>96</v>
      </c>
      <c r="D49" s="165">
        <f t="shared" ref="D49:D53" si="34">SUM(AO49:AT49)</f>
        <v>4</v>
      </c>
      <c r="E49" s="80">
        <f t="shared" ref="E49:E53" si="35">SUM(F49,P49)</f>
        <v>100</v>
      </c>
      <c r="F49" s="85">
        <f t="shared" ref="F49:F53" si="36">SUM(G49:H49,O49)</f>
        <v>24</v>
      </c>
      <c r="G49" s="56">
        <f>SUM(Q49,U49,Y49,AC49,AG49,AK49)</f>
        <v>0</v>
      </c>
      <c r="H49" s="56">
        <f>SUM(R49,V49,Z49,AD49,AH49,AL49)</f>
        <v>24</v>
      </c>
      <c r="I49" s="16"/>
      <c r="J49" s="135"/>
      <c r="K49" s="135"/>
      <c r="L49" s="135"/>
      <c r="M49" s="135">
        <v>24</v>
      </c>
      <c r="N49" s="135"/>
      <c r="O49" s="136">
        <f>SUM(S49,W49,AA49,AE49,AI49,AM49)</f>
        <v>0</v>
      </c>
      <c r="P49" s="137">
        <f>SUM(T49,X49,AB49,AF49,AJ49,AN49)</f>
        <v>76</v>
      </c>
      <c r="Q49" s="138"/>
      <c r="R49" s="139"/>
      <c r="S49" s="139"/>
      <c r="T49" s="140"/>
      <c r="U49" s="141"/>
      <c r="V49" s="139"/>
      <c r="W49" s="139"/>
      <c r="X49" s="140"/>
      <c r="Y49" s="138"/>
      <c r="Z49" s="139"/>
      <c r="AA49" s="139"/>
      <c r="AB49" s="140"/>
      <c r="AC49" s="138"/>
      <c r="AD49" s="139"/>
      <c r="AE49" s="139"/>
      <c r="AF49" s="140"/>
      <c r="AG49" s="54"/>
      <c r="AH49" s="55">
        <v>24</v>
      </c>
      <c r="AI49" s="55"/>
      <c r="AJ49" s="144">
        <v>76</v>
      </c>
      <c r="AK49" s="54"/>
      <c r="AL49" s="55"/>
      <c r="AM49" s="55"/>
      <c r="AN49" s="145"/>
      <c r="AO49" s="138"/>
      <c r="AP49" s="139"/>
      <c r="AQ49" s="139"/>
      <c r="AR49" s="139"/>
      <c r="AS49" s="139">
        <v>4</v>
      </c>
      <c r="AT49" s="139"/>
      <c r="AU49" s="129">
        <f t="shared" ref="AU49:AU53" si="37">SUM(F49)/25</f>
        <v>0.96</v>
      </c>
      <c r="AV49" s="35">
        <v>3</v>
      </c>
      <c r="AW49" s="139"/>
      <c r="AX49" s="140">
        <v>4</v>
      </c>
      <c r="AY49" s="140"/>
    </row>
    <row r="50" spans="1:51" s="81" customFormat="1" ht="40.049999999999997" customHeight="1" x14ac:dyDescent="0.35">
      <c r="A50" s="19" t="s">
        <v>9</v>
      </c>
      <c r="B50" s="158" t="s">
        <v>92</v>
      </c>
      <c r="C50" s="125" t="s">
        <v>96</v>
      </c>
      <c r="D50" s="124">
        <f t="shared" si="34"/>
        <v>4</v>
      </c>
      <c r="E50" s="60">
        <f t="shared" si="35"/>
        <v>100</v>
      </c>
      <c r="F50" s="61">
        <f t="shared" si="36"/>
        <v>24</v>
      </c>
      <c r="G50" s="56">
        <f t="shared" ref="G50:H53" si="38">SUM(Q50,U50,Y50,AC50,AG50,AK50)</f>
        <v>0</v>
      </c>
      <c r="H50" s="56">
        <f t="shared" si="38"/>
        <v>24</v>
      </c>
      <c r="I50" s="14"/>
      <c r="J50" s="127"/>
      <c r="K50" s="127"/>
      <c r="L50" s="127"/>
      <c r="M50" s="127">
        <v>24</v>
      </c>
      <c r="N50" s="127"/>
      <c r="O50" s="136">
        <f t="shared" ref="O50:P53" si="39">SUM(S50,W50,AA50,AE50,AI50,AM50)</f>
        <v>0</v>
      </c>
      <c r="P50" s="137">
        <f t="shared" si="39"/>
        <v>76</v>
      </c>
      <c r="Q50" s="129"/>
      <c r="R50" s="130"/>
      <c r="S50" s="130"/>
      <c r="T50" s="131"/>
      <c r="U50" s="132"/>
      <c r="V50" s="130"/>
      <c r="W50" s="130"/>
      <c r="X50" s="131"/>
      <c r="Y50" s="129"/>
      <c r="Z50" s="130"/>
      <c r="AA50" s="130"/>
      <c r="AB50" s="131"/>
      <c r="AC50" s="129"/>
      <c r="AD50" s="130"/>
      <c r="AE50" s="130"/>
      <c r="AF50" s="131"/>
      <c r="AG50" s="146"/>
      <c r="AH50" s="55">
        <v>24</v>
      </c>
      <c r="AI50" s="55"/>
      <c r="AJ50" s="144">
        <v>76</v>
      </c>
      <c r="AK50" s="146"/>
      <c r="AL50" s="147"/>
      <c r="AM50" s="147"/>
      <c r="AN50" s="149"/>
      <c r="AO50" s="129"/>
      <c r="AP50" s="130"/>
      <c r="AQ50" s="130"/>
      <c r="AR50" s="130"/>
      <c r="AS50" s="130">
        <v>4</v>
      </c>
      <c r="AT50" s="130"/>
      <c r="AU50" s="129">
        <f t="shared" si="37"/>
        <v>0.96</v>
      </c>
      <c r="AV50" s="130">
        <v>3</v>
      </c>
      <c r="AW50" s="130"/>
      <c r="AX50" s="131">
        <v>4</v>
      </c>
      <c r="AY50" s="131"/>
    </row>
    <row r="51" spans="1:51" s="81" customFormat="1" ht="40.049999999999997" customHeight="1" x14ac:dyDescent="0.35">
      <c r="A51" s="19" t="s">
        <v>8</v>
      </c>
      <c r="B51" s="158" t="s">
        <v>91</v>
      </c>
      <c r="C51" s="125" t="s">
        <v>96</v>
      </c>
      <c r="D51" s="124">
        <f t="shared" si="34"/>
        <v>4</v>
      </c>
      <c r="E51" s="60">
        <f t="shared" si="35"/>
        <v>100</v>
      </c>
      <c r="F51" s="61">
        <f t="shared" si="36"/>
        <v>24</v>
      </c>
      <c r="G51" s="56">
        <f t="shared" si="38"/>
        <v>0</v>
      </c>
      <c r="H51" s="56">
        <f t="shared" si="38"/>
        <v>24</v>
      </c>
      <c r="I51" s="14"/>
      <c r="J51" s="127"/>
      <c r="K51" s="127"/>
      <c r="L51" s="127"/>
      <c r="M51" s="127">
        <v>24</v>
      </c>
      <c r="N51" s="127"/>
      <c r="O51" s="136">
        <f t="shared" si="39"/>
        <v>0</v>
      </c>
      <c r="P51" s="137">
        <f t="shared" si="39"/>
        <v>76</v>
      </c>
      <c r="Q51" s="129"/>
      <c r="R51" s="130"/>
      <c r="S51" s="130"/>
      <c r="T51" s="131"/>
      <c r="U51" s="132"/>
      <c r="V51" s="130"/>
      <c r="W51" s="130"/>
      <c r="X51" s="131"/>
      <c r="Y51" s="129"/>
      <c r="Z51" s="130"/>
      <c r="AA51" s="130"/>
      <c r="AB51" s="131"/>
      <c r="AC51" s="129"/>
      <c r="AD51" s="130"/>
      <c r="AE51" s="130"/>
      <c r="AF51" s="131"/>
      <c r="AG51" s="77"/>
      <c r="AH51" s="47"/>
      <c r="AI51" s="47"/>
      <c r="AJ51" s="150"/>
      <c r="AK51" s="77"/>
      <c r="AL51" s="55">
        <v>24</v>
      </c>
      <c r="AM51" s="55"/>
      <c r="AN51" s="144">
        <v>76</v>
      </c>
      <c r="AO51" s="129"/>
      <c r="AP51" s="130"/>
      <c r="AQ51" s="130"/>
      <c r="AR51" s="130"/>
      <c r="AS51" s="130"/>
      <c r="AT51" s="130">
        <v>4</v>
      </c>
      <c r="AU51" s="129">
        <f t="shared" si="37"/>
        <v>0.96</v>
      </c>
      <c r="AV51" s="42">
        <v>3</v>
      </c>
      <c r="AW51" s="130"/>
      <c r="AX51" s="131">
        <v>4</v>
      </c>
      <c r="AY51" s="131"/>
    </row>
    <row r="52" spans="1:51" s="81" customFormat="1" ht="50" customHeight="1" x14ac:dyDescent="0.35">
      <c r="A52" s="19" t="s">
        <v>7</v>
      </c>
      <c r="B52" s="162" t="s">
        <v>105</v>
      </c>
      <c r="C52" s="125" t="s">
        <v>97</v>
      </c>
      <c r="D52" s="124">
        <f t="shared" si="34"/>
        <v>4</v>
      </c>
      <c r="E52" s="60">
        <f t="shared" si="35"/>
        <v>100</v>
      </c>
      <c r="F52" s="61">
        <f t="shared" si="36"/>
        <v>24</v>
      </c>
      <c r="G52" s="56">
        <f t="shared" si="38"/>
        <v>0</v>
      </c>
      <c r="H52" s="56">
        <f t="shared" si="38"/>
        <v>24</v>
      </c>
      <c r="I52" s="14"/>
      <c r="J52" s="127"/>
      <c r="K52" s="127"/>
      <c r="L52" s="127"/>
      <c r="M52" s="127">
        <v>24</v>
      </c>
      <c r="N52" s="127"/>
      <c r="O52" s="136">
        <f t="shared" si="39"/>
        <v>0</v>
      </c>
      <c r="P52" s="137">
        <f t="shared" si="39"/>
        <v>76</v>
      </c>
      <c r="Q52" s="129"/>
      <c r="R52" s="130"/>
      <c r="S52" s="130"/>
      <c r="T52" s="131"/>
      <c r="U52" s="132"/>
      <c r="V52" s="130"/>
      <c r="W52" s="130"/>
      <c r="X52" s="131"/>
      <c r="Y52" s="129"/>
      <c r="Z52" s="130"/>
      <c r="AA52" s="130"/>
      <c r="AB52" s="131"/>
      <c r="AC52" s="129"/>
      <c r="AD52" s="130"/>
      <c r="AE52" s="130"/>
      <c r="AF52" s="131"/>
      <c r="AG52" s="146"/>
      <c r="AH52" s="147"/>
      <c r="AI52" s="147"/>
      <c r="AJ52" s="148"/>
      <c r="AK52" s="146"/>
      <c r="AL52" s="55">
        <v>24</v>
      </c>
      <c r="AM52" s="55"/>
      <c r="AN52" s="144">
        <v>76</v>
      </c>
      <c r="AO52" s="129"/>
      <c r="AP52" s="130"/>
      <c r="AQ52" s="130"/>
      <c r="AR52" s="130"/>
      <c r="AS52" s="130"/>
      <c r="AT52" s="130">
        <v>4</v>
      </c>
      <c r="AU52" s="129">
        <f t="shared" si="37"/>
        <v>0.96</v>
      </c>
      <c r="AV52" s="130">
        <v>3</v>
      </c>
      <c r="AW52" s="130"/>
      <c r="AX52" s="131">
        <v>4</v>
      </c>
      <c r="AY52" s="131">
        <v>4</v>
      </c>
    </row>
    <row r="53" spans="1:51" s="81" customFormat="1" ht="40.049999999999997" customHeight="1" thickBot="1" x14ac:dyDescent="0.4">
      <c r="A53" s="19" t="s">
        <v>6</v>
      </c>
      <c r="B53" s="158" t="s">
        <v>109</v>
      </c>
      <c r="C53" s="125" t="s">
        <v>97</v>
      </c>
      <c r="D53" s="166">
        <f t="shared" si="34"/>
        <v>4</v>
      </c>
      <c r="E53" s="60">
        <f t="shared" si="35"/>
        <v>100</v>
      </c>
      <c r="F53" s="61">
        <f t="shared" si="36"/>
        <v>24</v>
      </c>
      <c r="G53" s="56">
        <f t="shared" si="38"/>
        <v>0</v>
      </c>
      <c r="H53" s="56">
        <f t="shared" si="38"/>
        <v>24</v>
      </c>
      <c r="I53" s="14"/>
      <c r="J53" s="127"/>
      <c r="K53" s="127"/>
      <c r="L53" s="127"/>
      <c r="M53" s="127">
        <v>24</v>
      </c>
      <c r="N53" s="127"/>
      <c r="O53" s="136">
        <f t="shared" si="39"/>
        <v>0</v>
      </c>
      <c r="P53" s="137">
        <f t="shared" si="39"/>
        <v>76</v>
      </c>
      <c r="Q53" s="129"/>
      <c r="R53" s="130"/>
      <c r="S53" s="130"/>
      <c r="T53" s="131"/>
      <c r="U53" s="132"/>
      <c r="V53" s="130"/>
      <c r="W53" s="130"/>
      <c r="X53" s="131"/>
      <c r="Y53" s="129"/>
      <c r="Z53" s="130"/>
      <c r="AA53" s="130"/>
      <c r="AB53" s="131"/>
      <c r="AC53" s="129"/>
      <c r="AD53" s="130"/>
      <c r="AE53" s="130"/>
      <c r="AF53" s="131"/>
      <c r="AG53" s="146"/>
      <c r="AH53" s="147"/>
      <c r="AI53" s="147"/>
      <c r="AJ53" s="148"/>
      <c r="AK53" s="146"/>
      <c r="AL53" s="55">
        <v>24</v>
      </c>
      <c r="AM53" s="55"/>
      <c r="AN53" s="144">
        <v>76</v>
      </c>
      <c r="AO53" s="129"/>
      <c r="AP53" s="130"/>
      <c r="AQ53" s="130"/>
      <c r="AR53" s="130"/>
      <c r="AS53" s="130"/>
      <c r="AT53" s="130">
        <v>4</v>
      </c>
      <c r="AU53" s="129">
        <f t="shared" si="37"/>
        <v>0.96</v>
      </c>
      <c r="AV53" s="130">
        <v>3</v>
      </c>
      <c r="AW53" s="130"/>
      <c r="AX53" s="131">
        <v>4</v>
      </c>
      <c r="AY53" s="131"/>
    </row>
    <row r="54" spans="1:51" s="6" customFormat="1" ht="40.049999999999997" customHeight="1" thickBot="1" x14ac:dyDescent="0.4">
      <c r="A54" s="64" t="s">
        <v>64</v>
      </c>
      <c r="B54" s="119" t="s">
        <v>86</v>
      </c>
      <c r="C54" s="66"/>
      <c r="D54" s="76">
        <f t="shared" ref="D54:AY54" si="40">SUM(D55:D56)</f>
        <v>24</v>
      </c>
      <c r="E54" s="70">
        <f t="shared" si="40"/>
        <v>720</v>
      </c>
      <c r="F54" s="70">
        <f t="shared" si="40"/>
        <v>0</v>
      </c>
      <c r="G54" s="70">
        <f t="shared" si="40"/>
        <v>0</v>
      </c>
      <c r="H54" s="70">
        <f t="shared" si="40"/>
        <v>0</v>
      </c>
      <c r="I54" s="70">
        <f t="shared" si="40"/>
        <v>0</v>
      </c>
      <c r="J54" s="134">
        <f t="shared" si="40"/>
        <v>0</v>
      </c>
      <c r="K54" s="134">
        <f t="shared" si="40"/>
        <v>0</v>
      </c>
      <c r="L54" s="134">
        <f t="shared" si="40"/>
        <v>0</v>
      </c>
      <c r="M54" s="134">
        <f t="shared" si="40"/>
        <v>0</v>
      </c>
      <c r="N54" s="134">
        <f t="shared" si="40"/>
        <v>720</v>
      </c>
      <c r="O54" s="134">
        <f t="shared" si="40"/>
        <v>0</v>
      </c>
      <c r="P54" s="134">
        <f t="shared" si="40"/>
        <v>720</v>
      </c>
      <c r="Q54" s="134">
        <f t="shared" si="40"/>
        <v>0</v>
      </c>
      <c r="R54" s="134">
        <f t="shared" si="40"/>
        <v>0</v>
      </c>
      <c r="S54" s="134">
        <f t="shared" si="40"/>
        <v>0</v>
      </c>
      <c r="T54" s="134">
        <f t="shared" si="40"/>
        <v>0</v>
      </c>
      <c r="U54" s="134">
        <f t="shared" si="40"/>
        <v>0</v>
      </c>
      <c r="V54" s="134">
        <f t="shared" si="40"/>
        <v>0</v>
      </c>
      <c r="W54" s="134">
        <f t="shared" si="40"/>
        <v>0</v>
      </c>
      <c r="X54" s="134">
        <f t="shared" si="40"/>
        <v>180</v>
      </c>
      <c r="Y54" s="134">
        <f t="shared" si="40"/>
        <v>0</v>
      </c>
      <c r="Z54" s="134">
        <f t="shared" si="40"/>
        <v>0</v>
      </c>
      <c r="AA54" s="134">
        <f t="shared" si="40"/>
        <v>0</v>
      </c>
      <c r="AB54" s="134">
        <f t="shared" si="40"/>
        <v>120</v>
      </c>
      <c r="AC54" s="134">
        <f t="shared" si="40"/>
        <v>0</v>
      </c>
      <c r="AD54" s="134">
        <f t="shared" si="40"/>
        <v>0</v>
      </c>
      <c r="AE54" s="134">
        <f t="shared" si="40"/>
        <v>0</v>
      </c>
      <c r="AF54" s="134">
        <f t="shared" si="40"/>
        <v>180</v>
      </c>
      <c r="AG54" s="134">
        <f t="shared" si="40"/>
        <v>0</v>
      </c>
      <c r="AH54" s="134">
        <f t="shared" si="40"/>
        <v>0</v>
      </c>
      <c r="AI54" s="134">
        <f t="shared" si="40"/>
        <v>0</v>
      </c>
      <c r="AJ54" s="134">
        <f t="shared" si="40"/>
        <v>120</v>
      </c>
      <c r="AK54" s="134">
        <f t="shared" si="40"/>
        <v>0</v>
      </c>
      <c r="AL54" s="134">
        <f t="shared" si="40"/>
        <v>0</v>
      </c>
      <c r="AM54" s="134">
        <f t="shared" si="40"/>
        <v>0</v>
      </c>
      <c r="AN54" s="134">
        <f t="shared" si="40"/>
        <v>120</v>
      </c>
      <c r="AO54" s="134">
        <f t="shared" si="40"/>
        <v>0</v>
      </c>
      <c r="AP54" s="134">
        <f t="shared" si="40"/>
        <v>6</v>
      </c>
      <c r="AQ54" s="134">
        <f t="shared" si="40"/>
        <v>4</v>
      </c>
      <c r="AR54" s="134">
        <f t="shared" si="40"/>
        <v>6</v>
      </c>
      <c r="AS54" s="134">
        <f t="shared" si="40"/>
        <v>4</v>
      </c>
      <c r="AT54" s="134">
        <f t="shared" si="40"/>
        <v>4</v>
      </c>
      <c r="AU54" s="134">
        <f t="shared" si="40"/>
        <v>0</v>
      </c>
      <c r="AV54" s="134">
        <f t="shared" si="40"/>
        <v>24</v>
      </c>
      <c r="AW54" s="134">
        <f t="shared" si="40"/>
        <v>0</v>
      </c>
      <c r="AX54" s="134">
        <f t="shared" ref="AX54" si="41">SUM(AX55:AX56)</f>
        <v>8</v>
      </c>
      <c r="AY54" s="134">
        <f t="shared" si="40"/>
        <v>8</v>
      </c>
    </row>
    <row r="55" spans="1:51" s="6" customFormat="1" ht="40.049999999999997" customHeight="1" x14ac:dyDescent="0.35">
      <c r="A55" s="26" t="s">
        <v>10</v>
      </c>
      <c r="B55" s="117" t="s">
        <v>84</v>
      </c>
      <c r="C55" s="21" t="s">
        <v>97</v>
      </c>
      <c r="D55" s="86">
        <f>SUM(AO55:AT55)</f>
        <v>16</v>
      </c>
      <c r="E55" s="60">
        <f>SUM(F55,P55)</f>
        <v>480</v>
      </c>
      <c r="F55" s="61">
        <f>SUM(G55:H55,O55)</f>
        <v>0</v>
      </c>
      <c r="G55" s="58">
        <f>SUM(Q55,U55,Y55,AC55,AG55,AK55)</f>
        <v>0</v>
      </c>
      <c r="H55" s="58">
        <f>SUM(R55,V55,Z55,AD55,AH55,AL55)</f>
        <v>0</v>
      </c>
      <c r="I55" s="14"/>
      <c r="J55" s="127"/>
      <c r="K55" s="127"/>
      <c r="L55" s="127"/>
      <c r="M55" s="127"/>
      <c r="N55" s="127">
        <v>480</v>
      </c>
      <c r="O55" s="128">
        <f>SUM(S55,W55,AA55,AE55,AI55,AM55)</f>
        <v>0</v>
      </c>
      <c r="P55" s="116">
        <f>SUM(T55,X55,AB55,AF55,AJ55,AN55)</f>
        <v>480</v>
      </c>
      <c r="Q55" s="129"/>
      <c r="R55" s="130"/>
      <c r="S55" s="130"/>
      <c r="T55" s="131"/>
      <c r="U55" s="132"/>
      <c r="V55" s="130"/>
      <c r="W55" s="130"/>
      <c r="X55" s="131">
        <v>180</v>
      </c>
      <c r="Y55" s="129"/>
      <c r="Z55" s="130"/>
      <c r="AA55" s="130"/>
      <c r="AB55" s="131">
        <v>120</v>
      </c>
      <c r="AC55" s="129"/>
      <c r="AD55" s="130"/>
      <c r="AE55" s="130"/>
      <c r="AF55" s="131">
        <v>180</v>
      </c>
      <c r="AG55" s="129"/>
      <c r="AH55" s="130"/>
      <c r="AI55" s="130"/>
      <c r="AJ55" s="133"/>
      <c r="AK55" s="129"/>
      <c r="AL55" s="130"/>
      <c r="AM55" s="130"/>
      <c r="AN55" s="131"/>
      <c r="AO55" s="129"/>
      <c r="AP55" s="130">
        <v>6</v>
      </c>
      <c r="AQ55" s="130">
        <v>4</v>
      </c>
      <c r="AR55" s="130">
        <v>6</v>
      </c>
      <c r="AS55" s="130"/>
      <c r="AT55" s="130"/>
      <c r="AU55" s="129"/>
      <c r="AV55" s="130">
        <v>16</v>
      </c>
      <c r="AW55" s="130"/>
      <c r="AX55" s="131"/>
      <c r="AY55" s="131"/>
    </row>
    <row r="56" spans="1:51" ht="40.049999999999997" customHeight="1" thickBot="1" x14ac:dyDescent="0.45">
      <c r="A56" s="26" t="s">
        <v>9</v>
      </c>
      <c r="B56" s="117" t="s">
        <v>85</v>
      </c>
      <c r="C56" s="21" t="s">
        <v>97</v>
      </c>
      <c r="D56" s="86">
        <f>SUM(AO56:AT56)</f>
        <v>8</v>
      </c>
      <c r="E56" s="60">
        <f>SUM(F56,P56)</f>
        <v>240</v>
      </c>
      <c r="F56" s="61">
        <f>SUM(G56:H56,O56)</f>
        <v>0</v>
      </c>
      <c r="G56" s="58">
        <f>SUM(Q56,U56,Y56,AC56,AG56,AK56)</f>
        <v>0</v>
      </c>
      <c r="H56" s="58">
        <f>SUM(R56,V56,Z56,AD56,AH56,AL56)</f>
        <v>0</v>
      </c>
      <c r="I56" s="14"/>
      <c r="J56" s="127"/>
      <c r="K56" s="127"/>
      <c r="L56" s="127"/>
      <c r="M56" s="127"/>
      <c r="N56" s="127">
        <v>240</v>
      </c>
      <c r="O56" s="128">
        <f>SUM(S56,W56,AA56,AE56,AI56,AM56)</f>
        <v>0</v>
      </c>
      <c r="P56" s="116">
        <f>SUM(T56,X56,AB56,AF56,AJ56,AN56)</f>
        <v>240</v>
      </c>
      <c r="Q56" s="129"/>
      <c r="R56" s="130"/>
      <c r="S56" s="130"/>
      <c r="T56" s="131"/>
      <c r="U56" s="132"/>
      <c r="V56" s="130"/>
      <c r="W56" s="130"/>
      <c r="X56" s="131"/>
      <c r="Y56" s="129"/>
      <c r="Z56" s="130"/>
      <c r="AA56" s="130"/>
      <c r="AB56" s="131"/>
      <c r="AC56" s="129"/>
      <c r="AD56" s="130"/>
      <c r="AE56" s="130"/>
      <c r="AF56" s="131"/>
      <c r="AG56" s="129"/>
      <c r="AH56" s="130"/>
      <c r="AI56" s="130"/>
      <c r="AJ56" s="133">
        <v>120</v>
      </c>
      <c r="AK56" s="129"/>
      <c r="AL56" s="130"/>
      <c r="AM56" s="130"/>
      <c r="AN56" s="131">
        <v>120</v>
      </c>
      <c r="AO56" s="129"/>
      <c r="AP56" s="130"/>
      <c r="AQ56" s="130"/>
      <c r="AR56" s="130"/>
      <c r="AS56" s="130">
        <v>4</v>
      </c>
      <c r="AT56" s="130">
        <v>4</v>
      </c>
      <c r="AU56" s="129"/>
      <c r="AV56" s="130">
        <v>8</v>
      </c>
      <c r="AW56" s="130"/>
      <c r="AX56" s="131">
        <v>8</v>
      </c>
      <c r="AY56" s="131">
        <v>8</v>
      </c>
    </row>
    <row r="57" spans="1:51" ht="40.049999999999997" customHeight="1" x14ac:dyDescent="0.4">
      <c r="A57" s="205" t="s">
        <v>94</v>
      </c>
      <c r="B57" s="206"/>
      <c r="C57" s="207"/>
      <c r="D57" s="187">
        <f t="shared" ref="D57:P57" si="42">SUM(D8,D19,D29,D42,D54)</f>
        <v>180</v>
      </c>
      <c r="E57" s="173">
        <f t="shared" si="42"/>
        <v>4638</v>
      </c>
      <c r="F57" s="173">
        <f t="shared" si="42"/>
        <v>1301</v>
      </c>
      <c r="G57" s="173">
        <f t="shared" si="42"/>
        <v>315</v>
      </c>
      <c r="H57" s="173">
        <f t="shared" si="42"/>
        <v>851</v>
      </c>
      <c r="I57" s="173">
        <f t="shared" si="42"/>
        <v>96</v>
      </c>
      <c r="J57" s="173">
        <f t="shared" si="42"/>
        <v>259</v>
      </c>
      <c r="K57" s="173">
        <f t="shared" si="42"/>
        <v>224</v>
      </c>
      <c r="L57" s="173">
        <f t="shared" si="42"/>
        <v>72</v>
      </c>
      <c r="M57" s="173">
        <f t="shared" si="42"/>
        <v>200</v>
      </c>
      <c r="N57" s="173">
        <f t="shared" si="42"/>
        <v>720</v>
      </c>
      <c r="O57" s="173">
        <f t="shared" si="42"/>
        <v>135</v>
      </c>
      <c r="P57" s="173">
        <f t="shared" si="42"/>
        <v>3337</v>
      </c>
      <c r="Q57" s="74">
        <f t="shared" ref="Q57:AT57" si="43">SUM(Q8,Q19,Q29,0,Q42,Q54)</f>
        <v>88</v>
      </c>
      <c r="R57" s="74">
        <f t="shared" si="43"/>
        <v>152</v>
      </c>
      <c r="S57" s="74">
        <f t="shared" si="43"/>
        <v>40</v>
      </c>
      <c r="T57" s="74">
        <f t="shared" si="43"/>
        <v>478</v>
      </c>
      <c r="U57" s="74">
        <f t="shared" si="43"/>
        <v>75</v>
      </c>
      <c r="V57" s="74">
        <f t="shared" si="43"/>
        <v>127</v>
      </c>
      <c r="W57" s="74">
        <f t="shared" si="43"/>
        <v>15</v>
      </c>
      <c r="X57" s="74">
        <f t="shared" si="43"/>
        <v>573</v>
      </c>
      <c r="Y57" s="74">
        <f t="shared" si="43"/>
        <v>72</v>
      </c>
      <c r="Z57" s="74">
        <f t="shared" si="43"/>
        <v>136</v>
      </c>
      <c r="AA57" s="74">
        <f t="shared" si="43"/>
        <v>20</v>
      </c>
      <c r="AB57" s="74">
        <f t="shared" si="43"/>
        <v>542</v>
      </c>
      <c r="AC57" s="74">
        <f t="shared" si="43"/>
        <v>64</v>
      </c>
      <c r="AD57" s="74">
        <f t="shared" si="43"/>
        <v>128</v>
      </c>
      <c r="AE57" s="74">
        <f t="shared" si="43"/>
        <v>10</v>
      </c>
      <c r="AF57" s="74">
        <f t="shared" si="43"/>
        <v>578</v>
      </c>
      <c r="AG57" s="74">
        <f t="shared" si="43"/>
        <v>8</v>
      </c>
      <c r="AH57" s="74">
        <f t="shared" si="43"/>
        <v>156</v>
      </c>
      <c r="AI57" s="74">
        <f t="shared" si="43"/>
        <v>35</v>
      </c>
      <c r="AJ57" s="74">
        <f t="shared" si="43"/>
        <v>571</v>
      </c>
      <c r="AK57" s="74">
        <f t="shared" si="43"/>
        <v>8</v>
      </c>
      <c r="AL57" s="74">
        <f t="shared" si="43"/>
        <v>152</v>
      </c>
      <c r="AM57" s="74">
        <f t="shared" si="43"/>
        <v>15</v>
      </c>
      <c r="AN57" s="74">
        <f t="shared" si="43"/>
        <v>595</v>
      </c>
      <c r="AO57" s="74">
        <f t="shared" si="43"/>
        <v>30</v>
      </c>
      <c r="AP57" s="74">
        <f t="shared" si="43"/>
        <v>30</v>
      </c>
      <c r="AQ57" s="74">
        <f t="shared" si="43"/>
        <v>30</v>
      </c>
      <c r="AR57" s="74">
        <f t="shared" si="43"/>
        <v>30</v>
      </c>
      <c r="AS57" s="74">
        <f t="shared" si="43"/>
        <v>30</v>
      </c>
      <c r="AT57" s="74">
        <f t="shared" si="43"/>
        <v>30</v>
      </c>
      <c r="AU57" s="196">
        <f>SUM(AU8,AU19,AU29,AU42,AU54)</f>
        <v>52.16</v>
      </c>
      <c r="AV57" s="196">
        <f>SUM(AV8,AV19,AV29,AV42,AV54)</f>
        <v>131</v>
      </c>
      <c r="AW57" s="196">
        <f>SUM(AW8,AW19,AW29,AW42,AW54)</f>
        <v>44</v>
      </c>
      <c r="AX57" s="196">
        <f>SUM(AX8,AX19,AX29,AX42,AX54)</f>
        <v>68</v>
      </c>
      <c r="AY57" s="196">
        <f>SUM(AY8,AY19,AY29,AY42,AY54)</f>
        <v>53</v>
      </c>
    </row>
    <row r="58" spans="1:51" ht="40.049999999999997" customHeight="1" thickBot="1" x14ac:dyDescent="0.45">
      <c r="A58" s="208"/>
      <c r="B58" s="209"/>
      <c r="C58" s="210"/>
      <c r="D58" s="211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98">
        <f>SUM(Q57:T57)</f>
        <v>758</v>
      </c>
      <c r="R58" s="199"/>
      <c r="S58" s="199"/>
      <c r="T58" s="200"/>
      <c r="U58" s="198">
        <f>SUM(U57:X57)</f>
        <v>790</v>
      </c>
      <c r="V58" s="199"/>
      <c r="W58" s="199"/>
      <c r="X58" s="200"/>
      <c r="Y58" s="198">
        <f>SUM(Y57:AB57)</f>
        <v>770</v>
      </c>
      <c r="Z58" s="199"/>
      <c r="AA58" s="199"/>
      <c r="AB58" s="200"/>
      <c r="AC58" s="198">
        <f>SUM(AC57:AF57)</f>
        <v>780</v>
      </c>
      <c r="AD58" s="199"/>
      <c r="AE58" s="199"/>
      <c r="AF58" s="200"/>
      <c r="AG58" s="198">
        <f>SUM(AG57:AJ57)</f>
        <v>770</v>
      </c>
      <c r="AH58" s="199"/>
      <c r="AI58" s="199"/>
      <c r="AJ58" s="200"/>
      <c r="AK58" s="198">
        <f>SUM(AK57:AN57)</f>
        <v>770</v>
      </c>
      <c r="AL58" s="199"/>
      <c r="AM58" s="199"/>
      <c r="AN58" s="200"/>
      <c r="AO58" s="198">
        <f>SUM(AO57:AT57)</f>
        <v>180</v>
      </c>
      <c r="AP58" s="199"/>
      <c r="AQ58" s="199"/>
      <c r="AR58" s="199"/>
      <c r="AS58" s="199"/>
      <c r="AT58" s="199"/>
      <c r="AU58" s="197"/>
      <c r="AV58" s="197"/>
      <c r="AW58" s="197"/>
      <c r="AX58" s="197"/>
      <c r="AY58" s="197"/>
    </row>
    <row r="59" spans="1:51" ht="40.049999999999997" customHeight="1" x14ac:dyDescent="0.4">
      <c r="A59" s="181" t="s">
        <v>95</v>
      </c>
      <c r="B59" s="182"/>
      <c r="C59" s="183"/>
      <c r="D59" s="187">
        <f t="shared" ref="D59:AY59" si="44">SUM(D8,D19,D29,D48,D54)</f>
        <v>180</v>
      </c>
      <c r="E59" s="173">
        <f t="shared" si="44"/>
        <v>4638</v>
      </c>
      <c r="F59" s="173">
        <f t="shared" si="44"/>
        <v>1301</v>
      </c>
      <c r="G59" s="173">
        <f t="shared" si="44"/>
        <v>315</v>
      </c>
      <c r="H59" s="173">
        <f t="shared" si="44"/>
        <v>851</v>
      </c>
      <c r="I59" s="173">
        <f t="shared" si="44"/>
        <v>96</v>
      </c>
      <c r="J59" s="173">
        <f t="shared" si="44"/>
        <v>235</v>
      </c>
      <c r="K59" s="173">
        <f t="shared" si="44"/>
        <v>152</v>
      </c>
      <c r="L59" s="173">
        <f t="shared" si="44"/>
        <v>72</v>
      </c>
      <c r="M59" s="173">
        <f t="shared" si="44"/>
        <v>296</v>
      </c>
      <c r="N59" s="173">
        <f t="shared" si="44"/>
        <v>720</v>
      </c>
      <c r="O59" s="173">
        <f t="shared" si="44"/>
        <v>135</v>
      </c>
      <c r="P59" s="173">
        <f t="shared" si="44"/>
        <v>3337</v>
      </c>
      <c r="Q59" s="74">
        <f t="shared" si="44"/>
        <v>88</v>
      </c>
      <c r="R59" s="74">
        <f t="shared" si="44"/>
        <v>152</v>
      </c>
      <c r="S59" s="74">
        <f t="shared" si="44"/>
        <v>40</v>
      </c>
      <c r="T59" s="74">
        <f t="shared" si="44"/>
        <v>478</v>
      </c>
      <c r="U59" s="74">
        <f t="shared" si="44"/>
        <v>75</v>
      </c>
      <c r="V59" s="74">
        <f t="shared" si="44"/>
        <v>127</v>
      </c>
      <c r="W59" s="74">
        <f t="shared" si="44"/>
        <v>15</v>
      </c>
      <c r="X59" s="74">
        <f t="shared" si="44"/>
        <v>573</v>
      </c>
      <c r="Y59" s="74">
        <f t="shared" si="44"/>
        <v>72</v>
      </c>
      <c r="Z59" s="74">
        <f t="shared" si="44"/>
        <v>136</v>
      </c>
      <c r="AA59" s="74">
        <f t="shared" si="44"/>
        <v>20</v>
      </c>
      <c r="AB59" s="74">
        <f t="shared" si="44"/>
        <v>542</v>
      </c>
      <c r="AC59" s="74">
        <f t="shared" si="44"/>
        <v>64</v>
      </c>
      <c r="AD59" s="74">
        <f t="shared" si="44"/>
        <v>128</v>
      </c>
      <c r="AE59" s="74">
        <f t="shared" si="44"/>
        <v>10</v>
      </c>
      <c r="AF59" s="74">
        <f t="shared" si="44"/>
        <v>578</v>
      </c>
      <c r="AG59" s="74">
        <f t="shared" si="44"/>
        <v>8</v>
      </c>
      <c r="AH59" s="74">
        <f t="shared" si="44"/>
        <v>156</v>
      </c>
      <c r="AI59" s="74">
        <f t="shared" si="44"/>
        <v>35</v>
      </c>
      <c r="AJ59" s="74">
        <f t="shared" si="44"/>
        <v>571</v>
      </c>
      <c r="AK59" s="74">
        <f t="shared" si="44"/>
        <v>8</v>
      </c>
      <c r="AL59" s="74">
        <f t="shared" si="44"/>
        <v>152</v>
      </c>
      <c r="AM59" s="74">
        <f t="shared" si="44"/>
        <v>15</v>
      </c>
      <c r="AN59" s="74">
        <f t="shared" si="44"/>
        <v>595</v>
      </c>
      <c r="AO59" s="74">
        <f t="shared" si="44"/>
        <v>30</v>
      </c>
      <c r="AP59" s="74">
        <f t="shared" si="44"/>
        <v>30</v>
      </c>
      <c r="AQ59" s="74">
        <f t="shared" si="44"/>
        <v>30</v>
      </c>
      <c r="AR59" s="74">
        <f t="shared" si="44"/>
        <v>30</v>
      </c>
      <c r="AS59" s="74">
        <f t="shared" si="44"/>
        <v>30</v>
      </c>
      <c r="AT59" s="74">
        <f t="shared" si="44"/>
        <v>30</v>
      </c>
      <c r="AU59" s="175">
        <f t="shared" si="44"/>
        <v>52.16</v>
      </c>
      <c r="AV59" s="175">
        <f t="shared" si="44"/>
        <v>131</v>
      </c>
      <c r="AW59" s="175">
        <f t="shared" si="44"/>
        <v>44</v>
      </c>
      <c r="AX59" s="175">
        <f t="shared" si="44"/>
        <v>68</v>
      </c>
      <c r="AY59" s="175">
        <f t="shared" si="44"/>
        <v>53</v>
      </c>
    </row>
    <row r="60" spans="1:51" ht="40.049999999999997" customHeight="1" thickBot="1" x14ac:dyDescent="0.45">
      <c r="A60" s="184"/>
      <c r="B60" s="185"/>
      <c r="C60" s="186"/>
      <c r="D60" s="188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6">
        <f>SUM(Q59:T59)</f>
        <v>758</v>
      </c>
      <c r="R60" s="177"/>
      <c r="S60" s="177"/>
      <c r="T60" s="178"/>
      <c r="U60" s="179">
        <f>SUM(U59:X59)</f>
        <v>790</v>
      </c>
      <c r="V60" s="177"/>
      <c r="W60" s="177"/>
      <c r="X60" s="178"/>
      <c r="Y60" s="176">
        <f>SUM(Y59:AB59)</f>
        <v>770</v>
      </c>
      <c r="Z60" s="177"/>
      <c r="AA60" s="177"/>
      <c r="AB60" s="178"/>
      <c r="AC60" s="176">
        <f>SUM(AC59:AF59)</f>
        <v>780</v>
      </c>
      <c r="AD60" s="177"/>
      <c r="AE60" s="177"/>
      <c r="AF60" s="178"/>
      <c r="AG60" s="176">
        <f>SUM(AG59:AJ59)</f>
        <v>770</v>
      </c>
      <c r="AH60" s="177"/>
      <c r="AI60" s="177"/>
      <c r="AJ60" s="180"/>
      <c r="AK60" s="176">
        <f>SUM(AK59:AN59)</f>
        <v>770</v>
      </c>
      <c r="AL60" s="177"/>
      <c r="AM60" s="177"/>
      <c r="AN60" s="178"/>
      <c r="AO60" s="176">
        <f>SUM(AO59:AT59)</f>
        <v>180</v>
      </c>
      <c r="AP60" s="177"/>
      <c r="AQ60" s="177"/>
      <c r="AR60" s="177"/>
      <c r="AS60" s="177"/>
      <c r="AT60" s="177"/>
      <c r="AU60" s="176"/>
      <c r="AV60" s="176"/>
      <c r="AW60" s="176"/>
      <c r="AX60" s="176"/>
      <c r="AY60" s="176"/>
    </row>
    <row r="61" spans="1:51" x14ac:dyDescent="0.85">
      <c r="G61" s="15"/>
    </row>
  </sheetData>
  <dataConsolidate/>
  <mergeCells count="94">
    <mergeCell ref="AX6:AX7"/>
    <mergeCell ref="AX57:AX58"/>
    <mergeCell ref="AX59:AX60"/>
    <mergeCell ref="O59:O60"/>
    <mergeCell ref="P59:P60"/>
    <mergeCell ref="AU59:AU60"/>
    <mergeCell ref="AV59:AV60"/>
    <mergeCell ref="AW59:AW60"/>
    <mergeCell ref="AG60:AJ60"/>
    <mergeCell ref="AK60:AN60"/>
    <mergeCell ref="AO60:AT60"/>
    <mergeCell ref="AK6:AN6"/>
    <mergeCell ref="AO6:AO7"/>
    <mergeCell ref="AP6:AP7"/>
    <mergeCell ref="AQ6:AQ7"/>
    <mergeCell ref="AR6:AR7"/>
    <mergeCell ref="AY59:AY60"/>
    <mergeCell ref="Q60:T60"/>
    <mergeCell ref="U60:X60"/>
    <mergeCell ref="Y60:AB60"/>
    <mergeCell ref="AC60:AF60"/>
    <mergeCell ref="N59:N60"/>
    <mergeCell ref="A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Y57:AY58"/>
    <mergeCell ref="Q58:T58"/>
    <mergeCell ref="U58:X58"/>
    <mergeCell ref="Y58:AB58"/>
    <mergeCell ref="AC58:AF58"/>
    <mergeCell ref="AG58:AJ58"/>
    <mergeCell ref="AK58:AN58"/>
    <mergeCell ref="AO58:AT58"/>
    <mergeCell ref="AW57:AW58"/>
    <mergeCell ref="H57:H58"/>
    <mergeCell ref="I57:I58"/>
    <mergeCell ref="J57:J58"/>
    <mergeCell ref="K57:K58"/>
    <mergeCell ref="L57:L58"/>
    <mergeCell ref="M57:M58"/>
    <mergeCell ref="AT6:AT7"/>
    <mergeCell ref="AU6:AU7"/>
    <mergeCell ref="AV6:AV7"/>
    <mergeCell ref="AW6:AW7"/>
    <mergeCell ref="AG6:AJ6"/>
    <mergeCell ref="N57:N58"/>
    <mergeCell ref="O57:O58"/>
    <mergeCell ref="P57:P58"/>
    <mergeCell ref="AU57:AU58"/>
    <mergeCell ref="AV57:AV58"/>
    <mergeCell ref="AS6:AS7"/>
    <mergeCell ref="Q6:T6"/>
    <mergeCell ref="U6:X6"/>
    <mergeCell ref="Y6:AB6"/>
    <mergeCell ref="AC6:AF6"/>
    <mergeCell ref="A57:C58"/>
    <mergeCell ref="D57:D58"/>
    <mergeCell ref="E57:E58"/>
    <mergeCell ref="F57:F58"/>
    <mergeCell ref="G57:G58"/>
    <mergeCell ref="Q4:AN4"/>
    <mergeCell ref="AO4:AY4"/>
    <mergeCell ref="E5:E7"/>
    <mergeCell ref="F5:F7"/>
    <mergeCell ref="G5:G7"/>
    <mergeCell ref="H5:H7"/>
    <mergeCell ref="I5:I7"/>
    <mergeCell ref="J5:J7"/>
    <mergeCell ref="K5:K7"/>
    <mergeCell ref="L5:L7"/>
    <mergeCell ref="Q5:X5"/>
    <mergeCell ref="Y5:AF5"/>
    <mergeCell ref="AG5:AN5"/>
    <mergeCell ref="AO5:AT5"/>
    <mergeCell ref="AU5:AY5"/>
    <mergeCell ref="AY6:AY7"/>
    <mergeCell ref="A1:P1"/>
    <mergeCell ref="A4:A7"/>
    <mergeCell ref="B4:B7"/>
    <mergeCell ref="C4:C7"/>
    <mergeCell ref="D4:D7"/>
    <mergeCell ref="E4:P4"/>
    <mergeCell ref="M5:M7"/>
    <mergeCell ref="N5:N7"/>
    <mergeCell ref="O5:O7"/>
    <mergeCell ref="P5:P7"/>
  </mergeCells>
  <phoneticPr fontId="15" type="noConversion"/>
  <printOptions horizontalCentered="1" verticalCentered="1"/>
  <pageMargins left="0" right="0" top="0" bottom="0" header="0" footer="0"/>
  <pageSetup paperSize="9" scale="16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nr 1 SS</vt:lpstr>
      <vt:lpstr>załącznik nr 2 SN</vt:lpstr>
      <vt:lpstr>'załącznik nr 1 SS'!Obszar_wydruku</vt:lpstr>
      <vt:lpstr>'załącznik nr 2 SN'!Obszar_wydruku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Karina</cp:lastModifiedBy>
  <cp:lastPrinted>2019-08-13T06:38:44Z</cp:lastPrinted>
  <dcterms:created xsi:type="dcterms:W3CDTF">2000-08-09T08:42:37Z</dcterms:created>
  <dcterms:modified xsi:type="dcterms:W3CDTF">2023-02-28T07:58:58Z</dcterms:modified>
</cp:coreProperties>
</file>