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040" windowHeight="9192"/>
  </bookViews>
  <sheets>
    <sheet name="zalacznik_nr_1" sheetId="5" r:id="rId1"/>
    <sheet name="zalacznik_nr_2" sheetId="2" r:id="rId2"/>
    <sheet name="zalacznik_nr_3" sheetId="3" r:id="rId3"/>
  </sheets>
  <definedNames>
    <definedName name="_xlnm.Print_Area" localSheetId="1">zalacznik_nr_2!$A$1:$AM$94</definedName>
    <definedName name="_xlnm.Print_Area" localSheetId="2">zalacznik_nr_3!$A$1:$AM$94</definedName>
    <definedName name="OLE_LINK1" localSheetId="1">zalacznik_nr_2!#REF!</definedName>
    <definedName name="OLE_LINK1" localSheetId="2">zalacznik_nr_3!#REF!</definedName>
  </definedNames>
  <calcPr calcId="191029"/>
  <fileRecoveryPr autoRecover="0"/>
</workbook>
</file>

<file path=xl/calcChain.xml><?xml version="1.0" encoding="utf-8"?>
<calcChain xmlns="http://schemas.openxmlformats.org/spreadsheetml/2006/main">
  <c r="BC14" i="5" l="1"/>
  <c r="BB14" i="5"/>
  <c r="BA14" i="5"/>
  <c r="BC12" i="5"/>
  <c r="BB12" i="5"/>
  <c r="BA12" i="5"/>
  <c r="BC10" i="5"/>
  <c r="BB10" i="5"/>
  <c r="BA10" i="5"/>
  <c r="K90" i="3" l="1"/>
  <c r="L90" i="3"/>
  <c r="K92" i="3"/>
  <c r="L92" i="3"/>
  <c r="K88" i="3"/>
  <c r="L88" i="3"/>
  <c r="I46" i="2"/>
  <c r="J46" i="2"/>
  <c r="K46" i="2"/>
  <c r="L46" i="2"/>
  <c r="I36" i="2"/>
  <c r="J36" i="2"/>
  <c r="K36" i="2"/>
  <c r="L36" i="2"/>
  <c r="AL91" i="2" l="1"/>
  <c r="AL89" i="2"/>
  <c r="AL86" i="2"/>
  <c r="AL82" i="2"/>
  <c r="AL68" i="2"/>
  <c r="AL64" i="2"/>
  <c r="AL50" i="2"/>
  <c r="AL46" i="2"/>
  <c r="AL36" i="2"/>
  <c r="AL21" i="2"/>
  <c r="AL12" i="2"/>
  <c r="AL11" i="2"/>
  <c r="AL7" i="2" s="1"/>
  <c r="K86" i="2"/>
  <c r="K82" i="2"/>
  <c r="K68" i="2"/>
  <c r="K64" i="2"/>
  <c r="K50" i="2"/>
  <c r="K21" i="2"/>
  <c r="K12" i="2"/>
  <c r="K7" i="2"/>
  <c r="I86" i="2"/>
  <c r="J86" i="2"/>
  <c r="L86" i="2"/>
  <c r="I82" i="2"/>
  <c r="J82" i="2"/>
  <c r="L82" i="2"/>
  <c r="I68" i="2"/>
  <c r="J68" i="2"/>
  <c r="L68" i="2"/>
  <c r="I64" i="2"/>
  <c r="J64" i="2"/>
  <c r="L64" i="2"/>
  <c r="M64" i="2"/>
  <c r="I50" i="2"/>
  <c r="J50" i="2"/>
  <c r="L50" i="2"/>
  <c r="M50" i="2"/>
  <c r="I21" i="2"/>
  <c r="J21" i="2"/>
  <c r="L21" i="2"/>
  <c r="M21" i="2"/>
  <c r="I12" i="2"/>
  <c r="J12" i="2"/>
  <c r="L12" i="2"/>
  <c r="M12" i="2"/>
  <c r="I7" i="2"/>
  <c r="J7" i="2"/>
  <c r="L7" i="2"/>
  <c r="M7" i="2"/>
  <c r="K90" i="2" l="1"/>
  <c r="L90" i="2"/>
  <c r="AL90" i="2"/>
  <c r="K88" i="2"/>
  <c r="AL92" i="2"/>
  <c r="J88" i="2"/>
  <c r="I88" i="2"/>
  <c r="AL88" i="2"/>
  <c r="L92" i="2"/>
  <c r="I90" i="2"/>
  <c r="J90" i="2"/>
  <c r="K92" i="2"/>
  <c r="J92" i="2"/>
  <c r="I92" i="2"/>
  <c r="AM91" i="3"/>
  <c r="AM86" i="3"/>
  <c r="AM82" i="3"/>
  <c r="AM68" i="3"/>
  <c r="AM64" i="3"/>
  <c r="AM50" i="3"/>
  <c r="AM46" i="3"/>
  <c r="AM36" i="3"/>
  <c r="AM89" i="3"/>
  <c r="AM21" i="3"/>
  <c r="AM12" i="3"/>
  <c r="AM7" i="3"/>
  <c r="AL89" i="3"/>
  <c r="AL86" i="3"/>
  <c r="AL82" i="3"/>
  <c r="AL68" i="3"/>
  <c r="AL64" i="3"/>
  <c r="AL50" i="3"/>
  <c r="AL46" i="3"/>
  <c r="AL36" i="3"/>
  <c r="AL21" i="3"/>
  <c r="AL12" i="3"/>
  <c r="AL11" i="3"/>
  <c r="AL7" i="3" s="1"/>
  <c r="K7" i="3"/>
  <c r="L7" i="3"/>
  <c r="K12" i="3"/>
  <c r="L12" i="3"/>
  <c r="K21" i="3"/>
  <c r="L21" i="3"/>
  <c r="K36" i="3"/>
  <c r="L36" i="3"/>
  <c r="K46" i="3"/>
  <c r="L46" i="3"/>
  <c r="K50" i="3"/>
  <c r="L50" i="3"/>
  <c r="K64" i="3"/>
  <c r="L64" i="3"/>
  <c r="K68" i="3"/>
  <c r="L68" i="3"/>
  <c r="K82" i="3"/>
  <c r="L82" i="3"/>
  <c r="I86" i="3"/>
  <c r="J86" i="3"/>
  <c r="K86" i="3"/>
  <c r="L86" i="3"/>
  <c r="I82" i="3"/>
  <c r="J82" i="3"/>
  <c r="I64" i="3"/>
  <c r="J64" i="3"/>
  <c r="I68" i="3"/>
  <c r="J68" i="3"/>
  <c r="I50" i="3"/>
  <c r="J50" i="3"/>
  <c r="I46" i="3"/>
  <c r="J46" i="3"/>
  <c r="I36" i="3"/>
  <c r="J36" i="3"/>
  <c r="I21" i="3"/>
  <c r="J21" i="3"/>
  <c r="I12" i="3"/>
  <c r="J12" i="3"/>
  <c r="I7" i="3"/>
  <c r="J7" i="3"/>
  <c r="AM92" i="3" l="1"/>
  <c r="AM88" i="3"/>
  <c r="AM90" i="3"/>
  <c r="AL92" i="3"/>
  <c r="AL90" i="3"/>
  <c r="AL88" i="3"/>
  <c r="I90" i="3"/>
  <c r="I92" i="3"/>
  <c r="J90" i="3"/>
  <c r="J88" i="3"/>
  <c r="J92" i="3"/>
  <c r="I88" i="3"/>
  <c r="C78" i="5"/>
  <c r="AI91" i="5" l="1"/>
  <c r="D93" i="5"/>
  <c r="D92" i="5"/>
  <c r="D91" i="5"/>
  <c r="C10" i="5" l="1"/>
  <c r="AQ10" i="5"/>
  <c r="AP10" i="5"/>
  <c r="AO10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AN91" i="5"/>
  <c r="AM91" i="5"/>
  <c r="AL91" i="5"/>
  <c r="AK91" i="5"/>
  <c r="AJ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AQ89" i="5"/>
  <c r="AP89" i="5"/>
  <c r="AO89" i="5"/>
  <c r="C89" i="5"/>
  <c r="AQ87" i="5"/>
  <c r="AP87" i="5"/>
  <c r="AO87" i="5"/>
  <c r="C87" i="5"/>
  <c r="AQ86" i="5"/>
  <c r="AP86" i="5"/>
  <c r="AO86" i="5"/>
  <c r="C86" i="5"/>
  <c r="AQ85" i="5"/>
  <c r="AP85" i="5"/>
  <c r="AO85" i="5"/>
  <c r="C85" i="5"/>
  <c r="AQ83" i="5"/>
  <c r="AP83" i="5"/>
  <c r="AO83" i="5"/>
  <c r="C83" i="5"/>
  <c r="AQ82" i="5"/>
  <c r="AP82" i="5"/>
  <c r="AO82" i="5"/>
  <c r="C82" i="5"/>
  <c r="AQ81" i="5"/>
  <c r="AP81" i="5"/>
  <c r="AO81" i="5"/>
  <c r="C81" i="5"/>
  <c r="AQ80" i="5"/>
  <c r="AP80" i="5"/>
  <c r="AO80" i="5"/>
  <c r="C80" i="5"/>
  <c r="AQ79" i="5"/>
  <c r="AP79" i="5"/>
  <c r="AO79" i="5"/>
  <c r="C79" i="5"/>
  <c r="AQ78" i="5"/>
  <c r="AP78" i="5"/>
  <c r="AO78" i="5"/>
  <c r="AQ77" i="5"/>
  <c r="AP77" i="5"/>
  <c r="AO77" i="5"/>
  <c r="C77" i="5"/>
  <c r="AQ76" i="5"/>
  <c r="AP76" i="5"/>
  <c r="AO76" i="5"/>
  <c r="C76" i="5"/>
  <c r="AQ75" i="5"/>
  <c r="AP75" i="5"/>
  <c r="AO75" i="5"/>
  <c r="C75" i="5"/>
  <c r="AQ74" i="5"/>
  <c r="AP74" i="5"/>
  <c r="AO74" i="5"/>
  <c r="C74" i="5"/>
  <c r="AQ73" i="5"/>
  <c r="AP73" i="5"/>
  <c r="AO73" i="5"/>
  <c r="C73" i="5"/>
  <c r="AQ72" i="5"/>
  <c r="AP72" i="5"/>
  <c r="AO72" i="5"/>
  <c r="C72" i="5"/>
  <c r="AQ71" i="5"/>
  <c r="AP71" i="5"/>
  <c r="AO71" i="5"/>
  <c r="C71" i="5"/>
  <c r="AQ69" i="5"/>
  <c r="AP69" i="5"/>
  <c r="AO69" i="5"/>
  <c r="C69" i="5"/>
  <c r="AQ68" i="5"/>
  <c r="AP68" i="5"/>
  <c r="AO68" i="5"/>
  <c r="C68" i="5"/>
  <c r="AQ67" i="5"/>
  <c r="AP67" i="5"/>
  <c r="AO67" i="5"/>
  <c r="C67" i="5"/>
  <c r="AQ65" i="5"/>
  <c r="AP65" i="5"/>
  <c r="AO65" i="5"/>
  <c r="C65" i="5"/>
  <c r="AQ64" i="5"/>
  <c r="AP64" i="5"/>
  <c r="AO64" i="5"/>
  <c r="C64" i="5"/>
  <c r="AQ63" i="5"/>
  <c r="AP63" i="5"/>
  <c r="AO63" i="5"/>
  <c r="C63" i="5"/>
  <c r="AQ62" i="5"/>
  <c r="AP62" i="5"/>
  <c r="AO62" i="5"/>
  <c r="C62" i="5"/>
  <c r="AQ61" i="5"/>
  <c r="AP61" i="5"/>
  <c r="AO61" i="5"/>
  <c r="C61" i="5"/>
  <c r="AQ60" i="5"/>
  <c r="AP60" i="5"/>
  <c r="AO60" i="5"/>
  <c r="C60" i="5"/>
  <c r="AQ59" i="5"/>
  <c r="AP59" i="5"/>
  <c r="AO59" i="5"/>
  <c r="C59" i="5"/>
  <c r="AQ58" i="5"/>
  <c r="AP58" i="5"/>
  <c r="AO58" i="5"/>
  <c r="C58" i="5"/>
  <c r="AQ57" i="5"/>
  <c r="AP57" i="5"/>
  <c r="AO57" i="5"/>
  <c r="C57" i="5"/>
  <c r="AQ56" i="5"/>
  <c r="AP56" i="5"/>
  <c r="AO56" i="5"/>
  <c r="C56" i="5"/>
  <c r="AQ55" i="5"/>
  <c r="AP55" i="5"/>
  <c r="AO55" i="5"/>
  <c r="C55" i="5"/>
  <c r="AQ54" i="5"/>
  <c r="AP54" i="5"/>
  <c r="AO54" i="5"/>
  <c r="C54" i="5"/>
  <c r="AQ53" i="5"/>
  <c r="AP53" i="5"/>
  <c r="AO53" i="5"/>
  <c r="C53" i="5"/>
  <c r="AQ51" i="5"/>
  <c r="AP51" i="5"/>
  <c r="AO51" i="5"/>
  <c r="C51" i="5"/>
  <c r="AQ50" i="5"/>
  <c r="AP50" i="5"/>
  <c r="AO50" i="5"/>
  <c r="C50" i="5"/>
  <c r="AQ49" i="5"/>
  <c r="AP49" i="5"/>
  <c r="AO49" i="5"/>
  <c r="C49" i="5"/>
  <c r="AQ47" i="5"/>
  <c r="AP47" i="5"/>
  <c r="AO47" i="5"/>
  <c r="C47" i="5"/>
  <c r="AQ46" i="5"/>
  <c r="AP46" i="5"/>
  <c r="AO46" i="5"/>
  <c r="C46" i="5"/>
  <c r="AQ45" i="5"/>
  <c r="AP45" i="5"/>
  <c r="AO45" i="5"/>
  <c r="C45" i="5"/>
  <c r="AQ44" i="5"/>
  <c r="AP44" i="5"/>
  <c r="AO44" i="5"/>
  <c r="C44" i="5"/>
  <c r="AQ43" i="5"/>
  <c r="AP43" i="5"/>
  <c r="AO43" i="5"/>
  <c r="C43" i="5"/>
  <c r="AQ42" i="5"/>
  <c r="AP42" i="5"/>
  <c r="AO42" i="5"/>
  <c r="C42" i="5"/>
  <c r="AQ41" i="5"/>
  <c r="AP41" i="5"/>
  <c r="AO41" i="5"/>
  <c r="C41" i="5"/>
  <c r="AQ40" i="5"/>
  <c r="AP40" i="5"/>
  <c r="AO40" i="5"/>
  <c r="C40" i="5"/>
  <c r="AQ39" i="5"/>
  <c r="AP39" i="5"/>
  <c r="AO39" i="5"/>
  <c r="C39" i="5"/>
  <c r="AQ37" i="5"/>
  <c r="AP37" i="5"/>
  <c r="AO37" i="5"/>
  <c r="C37" i="5"/>
  <c r="AQ36" i="5"/>
  <c r="AP36" i="5"/>
  <c r="AO36" i="5"/>
  <c r="C36" i="5"/>
  <c r="AQ35" i="5"/>
  <c r="AP35" i="5"/>
  <c r="AO35" i="5"/>
  <c r="C35" i="5"/>
  <c r="AQ34" i="5"/>
  <c r="AP34" i="5"/>
  <c r="AO34" i="5"/>
  <c r="C34" i="5"/>
  <c r="AQ33" i="5"/>
  <c r="AP33" i="5"/>
  <c r="AO33" i="5"/>
  <c r="C33" i="5"/>
  <c r="AQ32" i="5"/>
  <c r="AP32" i="5"/>
  <c r="AO32" i="5"/>
  <c r="C32" i="5"/>
  <c r="AQ31" i="5"/>
  <c r="AP31" i="5"/>
  <c r="AO31" i="5"/>
  <c r="C31" i="5"/>
  <c r="AQ30" i="5"/>
  <c r="AP30" i="5"/>
  <c r="AO30" i="5"/>
  <c r="C30" i="5"/>
  <c r="AQ29" i="5"/>
  <c r="AP29" i="5"/>
  <c r="AO29" i="5"/>
  <c r="C29" i="5"/>
  <c r="AQ28" i="5"/>
  <c r="AP28" i="5"/>
  <c r="AO28" i="5"/>
  <c r="C28" i="5"/>
  <c r="AQ27" i="5"/>
  <c r="AP27" i="5"/>
  <c r="AO27" i="5"/>
  <c r="C27" i="5"/>
  <c r="AQ26" i="5"/>
  <c r="AP26" i="5"/>
  <c r="AO26" i="5"/>
  <c r="C26" i="5"/>
  <c r="AQ25" i="5"/>
  <c r="AP25" i="5"/>
  <c r="AO25" i="5"/>
  <c r="C25" i="5"/>
  <c r="AQ24" i="5"/>
  <c r="AP24" i="5"/>
  <c r="AO24" i="5"/>
  <c r="C24" i="5"/>
  <c r="AQ22" i="5"/>
  <c r="AP22" i="5"/>
  <c r="AO22" i="5"/>
  <c r="C22" i="5"/>
  <c r="AQ21" i="5"/>
  <c r="AP21" i="5"/>
  <c r="AO21" i="5"/>
  <c r="C21" i="5"/>
  <c r="AQ20" i="5"/>
  <c r="AP20" i="5"/>
  <c r="AO20" i="5"/>
  <c r="C20" i="5"/>
  <c r="AQ19" i="5"/>
  <c r="AP19" i="5"/>
  <c r="AO19" i="5"/>
  <c r="C19" i="5"/>
  <c r="AQ18" i="5"/>
  <c r="AP18" i="5"/>
  <c r="AO18" i="5"/>
  <c r="C18" i="5"/>
  <c r="AQ17" i="5"/>
  <c r="AP17" i="5"/>
  <c r="AO17" i="5"/>
  <c r="C17" i="5"/>
  <c r="AQ16" i="5"/>
  <c r="AP16" i="5"/>
  <c r="AO16" i="5"/>
  <c r="C16" i="5"/>
  <c r="AQ15" i="5"/>
  <c r="AP15" i="5"/>
  <c r="AO15" i="5"/>
  <c r="C15" i="5"/>
  <c r="AQ13" i="5"/>
  <c r="AP13" i="5"/>
  <c r="AO13" i="5"/>
  <c r="C13" i="5"/>
  <c r="AQ12" i="5"/>
  <c r="AP12" i="5"/>
  <c r="AO12" i="5"/>
  <c r="C12" i="5"/>
  <c r="AQ11" i="5"/>
  <c r="AP11" i="5"/>
  <c r="AO11" i="5"/>
  <c r="C11" i="5"/>
  <c r="C93" i="5" s="1"/>
  <c r="O17" i="2"/>
  <c r="AK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M82" i="3"/>
  <c r="AK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M68" i="3"/>
  <c r="O85" i="3"/>
  <c r="N85" i="3"/>
  <c r="H85" i="3"/>
  <c r="G85" i="3"/>
  <c r="D85" i="3"/>
  <c r="O84" i="3"/>
  <c r="N84" i="3"/>
  <c r="H84" i="3"/>
  <c r="G84" i="3"/>
  <c r="D84" i="3"/>
  <c r="O83" i="3"/>
  <c r="N83" i="3"/>
  <c r="H83" i="3"/>
  <c r="G83" i="3"/>
  <c r="D83" i="3"/>
  <c r="O81" i="3"/>
  <c r="N81" i="3"/>
  <c r="H81" i="3"/>
  <c r="G81" i="3"/>
  <c r="D81" i="3"/>
  <c r="O80" i="3"/>
  <c r="N80" i="3"/>
  <c r="H80" i="3"/>
  <c r="G80" i="3"/>
  <c r="D80" i="3"/>
  <c r="O79" i="3"/>
  <c r="N79" i="3"/>
  <c r="H79" i="3"/>
  <c r="G79" i="3"/>
  <c r="D79" i="3"/>
  <c r="O78" i="3"/>
  <c r="N78" i="3"/>
  <c r="H78" i="3"/>
  <c r="G78" i="3"/>
  <c r="D78" i="3"/>
  <c r="O77" i="3"/>
  <c r="N77" i="3"/>
  <c r="H77" i="3"/>
  <c r="G77" i="3"/>
  <c r="D77" i="3"/>
  <c r="O76" i="3"/>
  <c r="N76" i="3"/>
  <c r="H76" i="3"/>
  <c r="G76" i="3"/>
  <c r="D76" i="3"/>
  <c r="O75" i="3"/>
  <c r="N75" i="3"/>
  <c r="H75" i="3"/>
  <c r="G75" i="3"/>
  <c r="D75" i="3"/>
  <c r="O74" i="3"/>
  <c r="N74" i="3"/>
  <c r="H74" i="3"/>
  <c r="G74" i="3"/>
  <c r="D74" i="3"/>
  <c r="O73" i="3"/>
  <c r="N73" i="3"/>
  <c r="H73" i="3"/>
  <c r="G73" i="3"/>
  <c r="D73" i="3"/>
  <c r="O72" i="3"/>
  <c r="N72" i="3"/>
  <c r="H72" i="3"/>
  <c r="G72" i="3"/>
  <c r="D72" i="3"/>
  <c r="O71" i="3"/>
  <c r="N71" i="3"/>
  <c r="H71" i="3"/>
  <c r="G71" i="3"/>
  <c r="D71" i="3"/>
  <c r="O70" i="3"/>
  <c r="N70" i="3"/>
  <c r="H70" i="3"/>
  <c r="G70" i="3"/>
  <c r="D70" i="3"/>
  <c r="O69" i="3"/>
  <c r="N69" i="3"/>
  <c r="H69" i="3"/>
  <c r="G69" i="3"/>
  <c r="D69" i="3"/>
  <c r="O85" i="2"/>
  <c r="N85" i="2"/>
  <c r="H85" i="2"/>
  <c r="G85" i="2"/>
  <c r="D85" i="2"/>
  <c r="O84" i="2"/>
  <c r="N84" i="2"/>
  <c r="H84" i="2"/>
  <c r="G84" i="2"/>
  <c r="D84" i="2"/>
  <c r="O83" i="2"/>
  <c r="N83" i="2"/>
  <c r="H83" i="2"/>
  <c r="G83" i="2"/>
  <c r="D83" i="2"/>
  <c r="AM82" i="2"/>
  <c r="AK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M82" i="2"/>
  <c r="O81" i="2"/>
  <c r="N81" i="2"/>
  <c r="H81" i="2"/>
  <c r="G81" i="2"/>
  <c r="D81" i="2"/>
  <c r="O80" i="2"/>
  <c r="N80" i="2"/>
  <c r="H80" i="2"/>
  <c r="G80" i="2"/>
  <c r="D80" i="2"/>
  <c r="O79" i="2"/>
  <c r="N79" i="2"/>
  <c r="H79" i="2"/>
  <c r="G79" i="2"/>
  <c r="D79" i="2"/>
  <c r="O78" i="2"/>
  <c r="H78" i="2"/>
  <c r="G78" i="2"/>
  <c r="D78" i="2"/>
  <c r="O77" i="2"/>
  <c r="N77" i="2"/>
  <c r="H77" i="2"/>
  <c r="G77" i="2"/>
  <c r="D77" i="2"/>
  <c r="O76" i="2"/>
  <c r="N76" i="2"/>
  <c r="H76" i="2"/>
  <c r="G76" i="2"/>
  <c r="D76" i="2"/>
  <c r="O75" i="2"/>
  <c r="N75" i="2"/>
  <c r="H75" i="2"/>
  <c r="G75" i="2"/>
  <c r="D75" i="2"/>
  <c r="O74" i="2"/>
  <c r="N74" i="2"/>
  <c r="H74" i="2"/>
  <c r="G74" i="2"/>
  <c r="D74" i="2"/>
  <c r="O73" i="2"/>
  <c r="N73" i="2"/>
  <c r="H73" i="2"/>
  <c r="G73" i="2"/>
  <c r="D73" i="2"/>
  <c r="O72" i="2"/>
  <c r="N72" i="2"/>
  <c r="H72" i="2"/>
  <c r="G72" i="2"/>
  <c r="D72" i="2"/>
  <c r="O71" i="2"/>
  <c r="N71" i="2"/>
  <c r="H71" i="2"/>
  <c r="G71" i="2"/>
  <c r="D71" i="2"/>
  <c r="O70" i="2"/>
  <c r="N70" i="2"/>
  <c r="H70" i="2"/>
  <c r="G70" i="2"/>
  <c r="D70" i="2"/>
  <c r="O69" i="2"/>
  <c r="N69" i="2"/>
  <c r="H69" i="2"/>
  <c r="G69" i="2"/>
  <c r="D69" i="2"/>
  <c r="AK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M68" i="2"/>
  <c r="O66" i="3"/>
  <c r="O67" i="3"/>
  <c r="O52" i="3"/>
  <c r="O53" i="3"/>
  <c r="O54" i="3"/>
  <c r="O55" i="3"/>
  <c r="O56" i="3"/>
  <c r="O57" i="3"/>
  <c r="O58" i="3"/>
  <c r="O59" i="3"/>
  <c r="O60" i="3"/>
  <c r="O61" i="3"/>
  <c r="O62" i="3"/>
  <c r="O63" i="3"/>
  <c r="O48" i="3"/>
  <c r="O49" i="3"/>
  <c r="O38" i="3"/>
  <c r="O39" i="3"/>
  <c r="O40" i="3"/>
  <c r="O41" i="3"/>
  <c r="O42" i="3"/>
  <c r="O43" i="3"/>
  <c r="O44" i="3"/>
  <c r="O45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14" i="3"/>
  <c r="O15" i="3"/>
  <c r="O16" i="3"/>
  <c r="O17" i="3"/>
  <c r="O18" i="3"/>
  <c r="O19" i="3"/>
  <c r="O20" i="3"/>
  <c r="O9" i="3"/>
  <c r="O10" i="3"/>
  <c r="O11" i="3"/>
  <c r="O14" i="2"/>
  <c r="M86" i="3"/>
  <c r="M64" i="3"/>
  <c r="M50" i="3"/>
  <c r="M46" i="3"/>
  <c r="M36" i="3"/>
  <c r="M21" i="3"/>
  <c r="M12" i="3"/>
  <c r="M7" i="3"/>
  <c r="M86" i="2"/>
  <c r="M46" i="2"/>
  <c r="M36" i="2"/>
  <c r="M88" i="2" s="1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K7" i="3"/>
  <c r="D8" i="3"/>
  <c r="G8" i="3"/>
  <c r="H8" i="3"/>
  <c r="N8" i="3"/>
  <c r="O8" i="3"/>
  <c r="D9" i="3"/>
  <c r="G9" i="3"/>
  <c r="H9" i="3"/>
  <c r="N9" i="3"/>
  <c r="D10" i="3"/>
  <c r="G10" i="3"/>
  <c r="H10" i="3"/>
  <c r="N10" i="3"/>
  <c r="D11" i="3"/>
  <c r="G11" i="3"/>
  <c r="H11" i="3"/>
  <c r="N11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K12" i="3"/>
  <c r="D13" i="3"/>
  <c r="G13" i="3"/>
  <c r="H13" i="3"/>
  <c r="N13" i="3"/>
  <c r="O13" i="3"/>
  <c r="D14" i="3"/>
  <c r="G14" i="3"/>
  <c r="H14" i="3"/>
  <c r="N14" i="3"/>
  <c r="D15" i="3"/>
  <c r="G15" i="3"/>
  <c r="H15" i="3"/>
  <c r="N15" i="3"/>
  <c r="D16" i="3"/>
  <c r="G16" i="3"/>
  <c r="H16" i="3"/>
  <c r="N16" i="3"/>
  <c r="D17" i="3"/>
  <c r="G17" i="3"/>
  <c r="H17" i="3"/>
  <c r="N17" i="3"/>
  <c r="D18" i="3"/>
  <c r="G18" i="3"/>
  <c r="H18" i="3"/>
  <c r="N18" i="3"/>
  <c r="D19" i="3"/>
  <c r="G19" i="3"/>
  <c r="H19" i="3"/>
  <c r="N19" i="3"/>
  <c r="D20" i="3"/>
  <c r="G20" i="3"/>
  <c r="H20" i="3"/>
  <c r="N20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K21" i="3"/>
  <c r="D22" i="3"/>
  <c r="G22" i="3"/>
  <c r="H22" i="3"/>
  <c r="N22" i="3"/>
  <c r="O22" i="3"/>
  <c r="D23" i="3"/>
  <c r="G23" i="3"/>
  <c r="H23" i="3"/>
  <c r="N23" i="3"/>
  <c r="D24" i="3"/>
  <c r="G24" i="3"/>
  <c r="H24" i="3"/>
  <c r="N24" i="3"/>
  <c r="D25" i="3"/>
  <c r="G25" i="3"/>
  <c r="H25" i="3"/>
  <c r="N25" i="3"/>
  <c r="D26" i="3"/>
  <c r="G26" i="3"/>
  <c r="H26" i="3"/>
  <c r="N26" i="3"/>
  <c r="D27" i="3"/>
  <c r="G27" i="3"/>
  <c r="H27" i="3"/>
  <c r="N27" i="3"/>
  <c r="D28" i="3"/>
  <c r="G28" i="3"/>
  <c r="H28" i="3"/>
  <c r="N28" i="3"/>
  <c r="D29" i="3"/>
  <c r="G29" i="3"/>
  <c r="H29" i="3"/>
  <c r="N29" i="3"/>
  <c r="D30" i="3"/>
  <c r="G30" i="3"/>
  <c r="H30" i="3"/>
  <c r="N30" i="3"/>
  <c r="D31" i="3"/>
  <c r="G31" i="3"/>
  <c r="H31" i="3"/>
  <c r="N31" i="3"/>
  <c r="D32" i="3"/>
  <c r="G32" i="3"/>
  <c r="H32" i="3"/>
  <c r="N32" i="3"/>
  <c r="D33" i="3"/>
  <c r="G33" i="3"/>
  <c r="H33" i="3"/>
  <c r="N33" i="3"/>
  <c r="D34" i="3"/>
  <c r="G34" i="3"/>
  <c r="H34" i="3"/>
  <c r="N34" i="3"/>
  <c r="D35" i="3"/>
  <c r="G35" i="3"/>
  <c r="H35" i="3"/>
  <c r="N35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K36" i="3"/>
  <c r="D37" i="3"/>
  <c r="G37" i="3"/>
  <c r="H37" i="3"/>
  <c r="N37" i="3"/>
  <c r="O37" i="3"/>
  <c r="D38" i="3"/>
  <c r="G38" i="3"/>
  <c r="H38" i="3"/>
  <c r="N38" i="3"/>
  <c r="D39" i="3"/>
  <c r="G39" i="3"/>
  <c r="H39" i="3"/>
  <c r="N39" i="3"/>
  <c r="D40" i="3"/>
  <c r="G40" i="3"/>
  <c r="H40" i="3"/>
  <c r="N40" i="3"/>
  <c r="D41" i="3"/>
  <c r="G41" i="3"/>
  <c r="H41" i="3"/>
  <c r="N41" i="3"/>
  <c r="D42" i="3"/>
  <c r="G42" i="3"/>
  <c r="H42" i="3"/>
  <c r="N42" i="3"/>
  <c r="D43" i="3"/>
  <c r="G43" i="3"/>
  <c r="H43" i="3"/>
  <c r="N43" i="3"/>
  <c r="D44" i="3"/>
  <c r="G44" i="3"/>
  <c r="H44" i="3"/>
  <c r="N44" i="3"/>
  <c r="D45" i="3"/>
  <c r="G45" i="3"/>
  <c r="H45" i="3"/>
  <c r="N45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K46" i="3"/>
  <c r="D47" i="3"/>
  <c r="G47" i="3"/>
  <c r="H47" i="3"/>
  <c r="N47" i="3"/>
  <c r="O47" i="3"/>
  <c r="D48" i="3"/>
  <c r="G48" i="3"/>
  <c r="H48" i="3"/>
  <c r="N48" i="3"/>
  <c r="D49" i="3"/>
  <c r="G49" i="3"/>
  <c r="H49" i="3"/>
  <c r="N49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K50" i="3"/>
  <c r="D51" i="3"/>
  <c r="G51" i="3"/>
  <c r="H51" i="3"/>
  <c r="N51" i="3"/>
  <c r="O51" i="3"/>
  <c r="D52" i="3"/>
  <c r="G52" i="3"/>
  <c r="H52" i="3"/>
  <c r="N52" i="3"/>
  <c r="D53" i="3"/>
  <c r="G53" i="3"/>
  <c r="H53" i="3"/>
  <c r="N53" i="3"/>
  <c r="D54" i="3"/>
  <c r="G54" i="3"/>
  <c r="H54" i="3"/>
  <c r="N54" i="3"/>
  <c r="D55" i="3"/>
  <c r="G55" i="3"/>
  <c r="H55" i="3"/>
  <c r="N55" i="3"/>
  <c r="D56" i="3"/>
  <c r="G56" i="3"/>
  <c r="H56" i="3"/>
  <c r="N56" i="3"/>
  <c r="D57" i="3"/>
  <c r="G57" i="3"/>
  <c r="H57" i="3"/>
  <c r="N57" i="3"/>
  <c r="D58" i="3"/>
  <c r="G58" i="3"/>
  <c r="H58" i="3"/>
  <c r="N58" i="3"/>
  <c r="D59" i="3"/>
  <c r="G59" i="3"/>
  <c r="H59" i="3"/>
  <c r="N59" i="3"/>
  <c r="D60" i="3"/>
  <c r="G60" i="3"/>
  <c r="H60" i="3"/>
  <c r="N60" i="3"/>
  <c r="D61" i="3"/>
  <c r="G61" i="3"/>
  <c r="H61" i="3"/>
  <c r="N61" i="3"/>
  <c r="D62" i="3"/>
  <c r="G62" i="3"/>
  <c r="H62" i="3"/>
  <c r="N62" i="3"/>
  <c r="D63" i="3"/>
  <c r="G63" i="3"/>
  <c r="H63" i="3"/>
  <c r="N63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K64" i="3"/>
  <c r="D65" i="3"/>
  <c r="G65" i="3"/>
  <c r="H65" i="3"/>
  <c r="N65" i="3"/>
  <c r="O65" i="3"/>
  <c r="D66" i="3"/>
  <c r="G66" i="3"/>
  <c r="H66" i="3"/>
  <c r="N66" i="3"/>
  <c r="D67" i="3"/>
  <c r="G67" i="3"/>
  <c r="H67" i="3"/>
  <c r="N67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D87" i="3"/>
  <c r="D86" i="3" s="1"/>
  <c r="G87" i="3"/>
  <c r="H87" i="3"/>
  <c r="H86" i="3" s="1"/>
  <c r="N87" i="3"/>
  <c r="N86" i="3" s="1"/>
  <c r="O87" i="3"/>
  <c r="O86" i="3" s="1"/>
  <c r="AK89" i="3"/>
  <c r="AK91" i="3"/>
  <c r="AM46" i="2"/>
  <c r="AK64" i="2"/>
  <c r="AM64" i="2"/>
  <c r="AH64" i="2"/>
  <c r="AK46" i="2"/>
  <c r="AG46" i="2"/>
  <c r="AK86" i="2"/>
  <c r="AK50" i="2"/>
  <c r="AK36" i="2"/>
  <c r="AK21" i="2"/>
  <c r="AK12" i="2"/>
  <c r="AK7" i="2"/>
  <c r="AK91" i="2"/>
  <c r="AI46" i="2"/>
  <c r="AH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AI86" i="2"/>
  <c r="AH86" i="2"/>
  <c r="AG86" i="2"/>
  <c r="AF86" i="2"/>
  <c r="AE86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AI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61" i="2"/>
  <c r="N61" i="2"/>
  <c r="H61" i="2"/>
  <c r="G61" i="2"/>
  <c r="D61" i="2"/>
  <c r="O67" i="2"/>
  <c r="N67" i="2"/>
  <c r="H67" i="2"/>
  <c r="G67" i="2"/>
  <c r="D67" i="2"/>
  <c r="O66" i="2"/>
  <c r="N66" i="2"/>
  <c r="H66" i="2"/>
  <c r="G66" i="2"/>
  <c r="D66" i="2"/>
  <c r="O65" i="2"/>
  <c r="N65" i="2"/>
  <c r="H65" i="2"/>
  <c r="G65" i="2"/>
  <c r="D65" i="2"/>
  <c r="O56" i="2"/>
  <c r="N56" i="2"/>
  <c r="H56" i="2"/>
  <c r="G56" i="2"/>
  <c r="D56" i="2"/>
  <c r="O55" i="2"/>
  <c r="N55" i="2"/>
  <c r="H55" i="2"/>
  <c r="G55" i="2"/>
  <c r="D55" i="2"/>
  <c r="O54" i="2"/>
  <c r="N54" i="2"/>
  <c r="H54" i="2"/>
  <c r="G54" i="2"/>
  <c r="D54" i="2"/>
  <c r="O53" i="2"/>
  <c r="N53" i="2"/>
  <c r="H53" i="2"/>
  <c r="G53" i="2"/>
  <c r="D53" i="2"/>
  <c r="O52" i="2"/>
  <c r="N52" i="2"/>
  <c r="H52" i="2"/>
  <c r="G52" i="2"/>
  <c r="D52" i="2"/>
  <c r="O49" i="2"/>
  <c r="N49" i="2"/>
  <c r="H49" i="2"/>
  <c r="G49" i="2"/>
  <c r="D49" i="2"/>
  <c r="O48" i="2"/>
  <c r="N48" i="2"/>
  <c r="H48" i="2"/>
  <c r="G48" i="2"/>
  <c r="D48" i="2"/>
  <c r="O47" i="2"/>
  <c r="N47" i="2"/>
  <c r="H47" i="2"/>
  <c r="G47" i="2"/>
  <c r="D47" i="2"/>
  <c r="O45" i="2"/>
  <c r="N45" i="2"/>
  <c r="H45" i="2"/>
  <c r="G45" i="2"/>
  <c r="D45" i="2"/>
  <c r="O44" i="2"/>
  <c r="N44" i="2"/>
  <c r="H44" i="2"/>
  <c r="G44" i="2"/>
  <c r="D44" i="2"/>
  <c r="O43" i="2"/>
  <c r="N43" i="2"/>
  <c r="H43" i="2"/>
  <c r="G43" i="2"/>
  <c r="D43" i="2"/>
  <c r="O42" i="2"/>
  <c r="N42" i="2"/>
  <c r="H42" i="2"/>
  <c r="G42" i="2"/>
  <c r="O32" i="2"/>
  <c r="N32" i="2"/>
  <c r="H32" i="2"/>
  <c r="G32" i="2"/>
  <c r="D32" i="2"/>
  <c r="O31" i="2"/>
  <c r="N31" i="2"/>
  <c r="H31" i="2"/>
  <c r="G31" i="2"/>
  <c r="D31" i="2"/>
  <c r="N17" i="2"/>
  <c r="G17" i="2"/>
  <c r="D17" i="2"/>
  <c r="O16" i="2"/>
  <c r="N16" i="2"/>
  <c r="H16" i="2"/>
  <c r="G16" i="2"/>
  <c r="O15" i="2"/>
  <c r="N15" i="2"/>
  <c r="H15" i="2"/>
  <c r="G15" i="2"/>
  <c r="D15" i="2"/>
  <c r="N14" i="2"/>
  <c r="F14" i="2" s="1"/>
  <c r="E14" i="2" s="1"/>
  <c r="D14" i="2"/>
  <c r="D18" i="2"/>
  <c r="G18" i="2"/>
  <c r="H18" i="2"/>
  <c r="N18" i="2"/>
  <c r="O18" i="2"/>
  <c r="H19" i="2"/>
  <c r="N19" i="2"/>
  <c r="O9" i="2"/>
  <c r="N9" i="2"/>
  <c r="H9" i="2"/>
  <c r="G9" i="2"/>
  <c r="D9" i="2"/>
  <c r="G37" i="2"/>
  <c r="O87" i="2"/>
  <c r="O86" i="2" s="1"/>
  <c r="N87" i="2"/>
  <c r="N86" i="2" s="1"/>
  <c r="H87" i="2"/>
  <c r="H86" i="2" s="1"/>
  <c r="G87" i="2"/>
  <c r="D87" i="2"/>
  <c r="D86" i="2" s="1"/>
  <c r="AM86" i="2"/>
  <c r="AJ86" i="2"/>
  <c r="O63" i="2"/>
  <c r="N63" i="2"/>
  <c r="H63" i="2"/>
  <c r="G63" i="2"/>
  <c r="D63" i="2"/>
  <c r="O62" i="2"/>
  <c r="N62" i="2"/>
  <c r="H62" i="2"/>
  <c r="G62" i="2"/>
  <c r="D62" i="2"/>
  <c r="O60" i="2"/>
  <c r="H60" i="2"/>
  <c r="G60" i="2"/>
  <c r="D60" i="2"/>
  <c r="O59" i="2"/>
  <c r="N59" i="2"/>
  <c r="H59" i="2"/>
  <c r="G59" i="2"/>
  <c r="D59" i="2"/>
  <c r="O58" i="2"/>
  <c r="N58" i="2"/>
  <c r="H58" i="2"/>
  <c r="G58" i="2"/>
  <c r="D58" i="2"/>
  <c r="O57" i="2"/>
  <c r="N57" i="2"/>
  <c r="H57" i="2"/>
  <c r="G57" i="2"/>
  <c r="D57" i="2"/>
  <c r="O51" i="2"/>
  <c r="N51" i="2"/>
  <c r="H51" i="2"/>
  <c r="G51" i="2"/>
  <c r="D51" i="2"/>
  <c r="O41" i="2"/>
  <c r="N41" i="2"/>
  <c r="H41" i="2"/>
  <c r="G41" i="2"/>
  <c r="D41" i="2"/>
  <c r="H40" i="2"/>
  <c r="G40" i="2"/>
  <c r="D40" i="2"/>
  <c r="O39" i="2"/>
  <c r="N39" i="2"/>
  <c r="H39" i="2"/>
  <c r="G39" i="2"/>
  <c r="D39" i="2"/>
  <c r="O38" i="2"/>
  <c r="N38" i="2"/>
  <c r="H38" i="2"/>
  <c r="G38" i="2"/>
  <c r="D38" i="2"/>
  <c r="O37" i="2"/>
  <c r="N37" i="2"/>
  <c r="H37" i="2"/>
  <c r="D37" i="2"/>
  <c r="O35" i="2"/>
  <c r="N35" i="2"/>
  <c r="H35" i="2"/>
  <c r="G35" i="2"/>
  <c r="D35" i="2"/>
  <c r="O34" i="2"/>
  <c r="N34" i="2"/>
  <c r="H34" i="2"/>
  <c r="G34" i="2"/>
  <c r="D34" i="2"/>
  <c r="O33" i="2"/>
  <c r="N33" i="2"/>
  <c r="H33" i="2"/>
  <c r="G33" i="2"/>
  <c r="D33" i="2"/>
  <c r="O30" i="2"/>
  <c r="N30" i="2"/>
  <c r="H30" i="2"/>
  <c r="G30" i="2"/>
  <c r="D30" i="2"/>
  <c r="O29" i="2"/>
  <c r="N29" i="2"/>
  <c r="H29" i="2"/>
  <c r="G29" i="2"/>
  <c r="D29" i="2"/>
  <c r="O28" i="2"/>
  <c r="N28" i="2"/>
  <c r="H28" i="2"/>
  <c r="G28" i="2"/>
  <c r="D28" i="2"/>
  <c r="O27" i="2"/>
  <c r="N27" i="2"/>
  <c r="H27" i="2"/>
  <c r="G27" i="2"/>
  <c r="D27" i="2"/>
  <c r="O26" i="2"/>
  <c r="N26" i="2"/>
  <c r="G26" i="2"/>
  <c r="D26" i="2"/>
  <c r="O25" i="2"/>
  <c r="N25" i="2"/>
  <c r="H25" i="2"/>
  <c r="G25" i="2"/>
  <c r="D25" i="2"/>
  <c r="N24" i="2"/>
  <c r="F24" i="2" s="1"/>
  <c r="E24" i="2" s="1"/>
  <c r="D24" i="2"/>
  <c r="O23" i="2"/>
  <c r="N23" i="2"/>
  <c r="H23" i="2"/>
  <c r="G23" i="2"/>
  <c r="D23" i="2"/>
  <c r="O22" i="2"/>
  <c r="N22" i="2"/>
  <c r="H22" i="2"/>
  <c r="G22" i="2"/>
  <c r="D22" i="2"/>
  <c r="AM21" i="2"/>
  <c r="O20" i="2"/>
  <c r="N20" i="2"/>
  <c r="H20" i="2"/>
  <c r="G20" i="2"/>
  <c r="D20" i="2"/>
  <c r="O13" i="2"/>
  <c r="N13" i="2"/>
  <c r="H13" i="2"/>
  <c r="G13" i="2"/>
  <c r="D13" i="2"/>
  <c r="AM12" i="2"/>
  <c r="O11" i="2"/>
  <c r="N11" i="2"/>
  <c r="H11" i="2"/>
  <c r="G11" i="2"/>
  <c r="D11" i="2"/>
  <c r="O10" i="2"/>
  <c r="N10" i="2"/>
  <c r="H10" i="2"/>
  <c r="G10" i="2"/>
  <c r="D10" i="2"/>
  <c r="O8" i="2"/>
  <c r="N8" i="2"/>
  <c r="H8" i="2"/>
  <c r="G8" i="2"/>
  <c r="D8" i="2"/>
  <c r="AK89" i="2"/>
  <c r="AM7" i="2"/>
  <c r="L88" i="2" l="1"/>
  <c r="F23" i="2"/>
  <c r="E23" i="2" s="1"/>
  <c r="F27" i="2"/>
  <c r="E27" i="2" s="1"/>
  <c r="F57" i="2"/>
  <c r="F74" i="2"/>
  <c r="E74" i="2" s="1"/>
  <c r="F79" i="2"/>
  <c r="E79" i="2" s="1"/>
  <c r="AM79" i="2" s="1"/>
  <c r="N7" i="2"/>
  <c r="F11" i="2"/>
  <c r="E11" i="2" s="1"/>
  <c r="F30" i="2"/>
  <c r="E30" i="2" s="1"/>
  <c r="F60" i="2"/>
  <c r="E60" i="2" s="1"/>
  <c r="N64" i="2"/>
  <c r="F67" i="2"/>
  <c r="E67" i="2" s="1"/>
  <c r="F62" i="2"/>
  <c r="F75" i="2"/>
  <c r="E75" i="2" s="1"/>
  <c r="F80" i="2"/>
  <c r="E80" i="2" s="1"/>
  <c r="AM80" i="2" s="1"/>
  <c r="F18" i="2"/>
  <c r="E18" i="2" s="1"/>
  <c r="AJ24" i="2"/>
  <c r="N12" i="2"/>
  <c r="F70" i="2"/>
  <c r="E70" i="2" s="1"/>
  <c r="AM70" i="2" s="1"/>
  <c r="F78" i="2"/>
  <c r="E78" i="2" s="1"/>
  <c r="AM78" i="2" s="1"/>
  <c r="E62" i="2"/>
  <c r="AM62" i="2" s="1"/>
  <c r="F19" i="2"/>
  <c r="E19" i="2" s="1"/>
  <c r="F44" i="2"/>
  <c r="E44" i="2" s="1"/>
  <c r="AM44" i="2" s="1"/>
  <c r="F55" i="2"/>
  <c r="E55" i="2" s="1"/>
  <c r="F20" i="2"/>
  <c r="E20" i="2" s="1"/>
  <c r="F26" i="2"/>
  <c r="E26" i="2" s="1"/>
  <c r="F33" i="2"/>
  <c r="E33" i="2" s="1"/>
  <c r="F15" i="2"/>
  <c r="E15" i="2" s="1"/>
  <c r="F52" i="2"/>
  <c r="E52" i="2" s="1"/>
  <c r="F61" i="2"/>
  <c r="E61" i="2" s="1"/>
  <c r="N21" i="2"/>
  <c r="N50" i="2"/>
  <c r="AD90" i="3"/>
  <c r="H7" i="3"/>
  <c r="F49" i="2"/>
  <c r="E49" i="2" s="1"/>
  <c r="F38" i="2"/>
  <c r="E38" i="2" s="1"/>
  <c r="F34" i="2"/>
  <c r="E34" i="2" s="1"/>
  <c r="F42" i="2"/>
  <c r="E42" i="2" s="1"/>
  <c r="F53" i="2"/>
  <c r="E53" i="2" s="1"/>
  <c r="AM53" i="2" s="1"/>
  <c r="AC88" i="3"/>
  <c r="F65" i="3"/>
  <c r="AJ65" i="3" s="1"/>
  <c r="O21" i="3"/>
  <c r="O68" i="2"/>
  <c r="F76" i="2"/>
  <c r="E76" i="2" s="1"/>
  <c r="F81" i="2"/>
  <c r="H82" i="2"/>
  <c r="F71" i="3"/>
  <c r="E71" i="3" s="1"/>
  <c r="F79" i="3"/>
  <c r="E79" i="3" s="1"/>
  <c r="F83" i="3"/>
  <c r="F10" i="2"/>
  <c r="E10" i="2" s="1"/>
  <c r="F29" i="2"/>
  <c r="E29" i="2" s="1"/>
  <c r="F40" i="2"/>
  <c r="E40" i="2" s="1"/>
  <c r="F59" i="2"/>
  <c r="E59" i="2" s="1"/>
  <c r="AM59" i="2" s="1"/>
  <c r="G46" i="2"/>
  <c r="F48" i="2"/>
  <c r="E48" i="2" s="1"/>
  <c r="F66" i="2"/>
  <c r="E66" i="2" s="1"/>
  <c r="F73" i="2"/>
  <c r="E73" i="2" s="1"/>
  <c r="AM73" i="2" s="1"/>
  <c r="F85" i="2"/>
  <c r="AJ85" i="2" s="1"/>
  <c r="T90" i="2"/>
  <c r="F28" i="2"/>
  <c r="E28" i="2" s="1"/>
  <c r="F39" i="2"/>
  <c r="E39" i="2" s="1"/>
  <c r="AM39" i="2" s="1"/>
  <c r="F41" i="2"/>
  <c r="E41" i="2" s="1"/>
  <c r="AM41" i="2" s="1"/>
  <c r="F58" i="2"/>
  <c r="E58" i="2" s="1"/>
  <c r="AM58" i="2" s="1"/>
  <c r="F17" i="2"/>
  <c r="E17" i="2" s="1"/>
  <c r="F32" i="2"/>
  <c r="E32" i="2" s="1"/>
  <c r="F51" i="3"/>
  <c r="E51" i="3" s="1"/>
  <c r="F72" i="2"/>
  <c r="E72" i="2" s="1"/>
  <c r="AM72" i="2" s="1"/>
  <c r="F75" i="3"/>
  <c r="E75" i="3" s="1"/>
  <c r="H7" i="2"/>
  <c r="F35" i="2"/>
  <c r="E35" i="2" s="1"/>
  <c r="F9" i="2"/>
  <c r="E9" i="2" s="1"/>
  <c r="F43" i="2"/>
  <c r="E43" i="2" s="1"/>
  <c r="AM43" i="2" s="1"/>
  <c r="F54" i="2"/>
  <c r="E54" i="2" s="1"/>
  <c r="AM54" i="2" s="1"/>
  <c r="AD88" i="2"/>
  <c r="F77" i="2"/>
  <c r="E77" i="2" s="1"/>
  <c r="AM77" i="2" s="1"/>
  <c r="F25" i="2"/>
  <c r="E25" i="2" s="1"/>
  <c r="O64" i="3"/>
  <c r="E57" i="2"/>
  <c r="F63" i="2"/>
  <c r="E63" i="2" s="1"/>
  <c r="AM63" i="2" s="1"/>
  <c r="F16" i="2"/>
  <c r="E16" i="2" s="1"/>
  <c r="F31" i="2"/>
  <c r="E31" i="2" s="1"/>
  <c r="F45" i="2"/>
  <c r="E45" i="2" s="1"/>
  <c r="AM45" i="2" s="1"/>
  <c r="F56" i="2"/>
  <c r="E56" i="2" s="1"/>
  <c r="AM56" i="2" s="1"/>
  <c r="P92" i="2"/>
  <c r="F71" i="2"/>
  <c r="E71" i="2" s="1"/>
  <c r="D64" i="3"/>
  <c r="AA88" i="3"/>
  <c r="F35" i="3"/>
  <c r="E35" i="3" s="1"/>
  <c r="F34" i="3"/>
  <c r="E34" i="3" s="1"/>
  <c r="F33" i="3"/>
  <c r="E33" i="3" s="1"/>
  <c r="F32" i="3"/>
  <c r="E32" i="3" s="1"/>
  <c r="F31" i="3"/>
  <c r="E31" i="3" s="1"/>
  <c r="F30" i="3"/>
  <c r="E30" i="3" s="1"/>
  <c r="F29" i="3"/>
  <c r="E29" i="3" s="1"/>
  <c r="F28" i="3"/>
  <c r="E28" i="3" s="1"/>
  <c r="F27" i="3"/>
  <c r="E27" i="3" s="1"/>
  <c r="F26" i="3"/>
  <c r="E26" i="3" s="1"/>
  <c r="F25" i="3"/>
  <c r="E25" i="3" s="1"/>
  <c r="F24" i="3"/>
  <c r="E24" i="3" s="1"/>
  <c r="F23" i="3"/>
  <c r="E23" i="3" s="1"/>
  <c r="Q90" i="3"/>
  <c r="F63" i="3"/>
  <c r="E63" i="3" s="1"/>
  <c r="F62" i="3"/>
  <c r="E62" i="3" s="1"/>
  <c r="F61" i="3"/>
  <c r="F60" i="3"/>
  <c r="E60" i="3" s="1"/>
  <c r="F59" i="3"/>
  <c r="E59" i="3" s="1"/>
  <c r="F58" i="3"/>
  <c r="F57" i="3"/>
  <c r="E57" i="3" s="1"/>
  <c r="F56" i="3"/>
  <c r="E56" i="3" s="1"/>
  <c r="F55" i="3"/>
  <c r="E55" i="3" s="1"/>
  <c r="F54" i="3"/>
  <c r="E54" i="3" s="1"/>
  <c r="F53" i="3"/>
  <c r="E53" i="3" s="1"/>
  <c r="G50" i="3"/>
  <c r="F52" i="3"/>
  <c r="E52" i="3" s="1"/>
  <c r="G82" i="3"/>
  <c r="F72" i="3"/>
  <c r="E72" i="3" s="1"/>
  <c r="F76" i="3"/>
  <c r="E76" i="3" s="1"/>
  <c r="F80" i="3"/>
  <c r="E80" i="3" s="1"/>
  <c r="F73" i="3"/>
  <c r="E73" i="3" s="1"/>
  <c r="F77" i="3"/>
  <c r="E77" i="3" s="1"/>
  <c r="F81" i="3"/>
  <c r="E81" i="3" s="1"/>
  <c r="F45" i="3"/>
  <c r="E45" i="3" s="1"/>
  <c r="F44" i="3"/>
  <c r="E44" i="3" s="1"/>
  <c r="F43" i="3"/>
  <c r="E43" i="3" s="1"/>
  <c r="F42" i="3"/>
  <c r="E42" i="3" s="1"/>
  <c r="F41" i="3"/>
  <c r="E41" i="3" s="1"/>
  <c r="F40" i="3"/>
  <c r="E40" i="3" s="1"/>
  <c r="F39" i="3"/>
  <c r="F38" i="3"/>
  <c r="E38" i="3" s="1"/>
  <c r="F22" i="3"/>
  <c r="E22" i="3" s="1"/>
  <c r="F70" i="3"/>
  <c r="E70" i="3" s="1"/>
  <c r="F74" i="3"/>
  <c r="F78" i="3"/>
  <c r="E78" i="3" s="1"/>
  <c r="AA92" i="2"/>
  <c r="H46" i="2"/>
  <c r="D64" i="2"/>
  <c r="H64" i="2"/>
  <c r="G7" i="2"/>
  <c r="F37" i="2"/>
  <c r="AJ37" i="2" s="1"/>
  <c r="O21" i="2"/>
  <c r="H21" i="2"/>
  <c r="D50" i="2"/>
  <c r="G82" i="2"/>
  <c r="F67" i="3"/>
  <c r="O50" i="3"/>
  <c r="F47" i="3"/>
  <c r="AJ47" i="3" s="1"/>
  <c r="F9" i="3"/>
  <c r="U92" i="3"/>
  <c r="AC92" i="3"/>
  <c r="AG92" i="3"/>
  <c r="F13" i="3"/>
  <c r="E13" i="3" s="1"/>
  <c r="AJ70" i="3"/>
  <c r="W92" i="3"/>
  <c r="O7" i="3"/>
  <c r="O46" i="3"/>
  <c r="N12" i="3"/>
  <c r="D7" i="2"/>
  <c r="O7" i="2"/>
  <c r="Q90" i="2"/>
  <c r="U88" i="2"/>
  <c r="AG90" i="2"/>
  <c r="AK90" i="2"/>
  <c r="H46" i="3"/>
  <c r="O36" i="2"/>
  <c r="AH92" i="2"/>
  <c r="V88" i="2"/>
  <c r="AD90" i="2"/>
  <c r="R92" i="2"/>
  <c r="AJ53" i="3"/>
  <c r="G46" i="3"/>
  <c r="F20" i="3"/>
  <c r="E20" i="3" s="1"/>
  <c r="F16" i="3"/>
  <c r="E16" i="3" s="1"/>
  <c r="F69" i="2"/>
  <c r="AJ69" i="2" s="1"/>
  <c r="N64" i="3"/>
  <c r="D7" i="3"/>
  <c r="F83" i="2"/>
  <c r="AI90" i="2"/>
  <c r="W90" i="2"/>
  <c r="N46" i="3"/>
  <c r="P88" i="3"/>
  <c r="F10" i="3"/>
  <c r="AJ10" i="3" s="1"/>
  <c r="AB92" i="3"/>
  <c r="D82" i="3"/>
  <c r="AJ30" i="2"/>
  <c r="G36" i="2"/>
  <c r="O12" i="2"/>
  <c r="AF88" i="2"/>
  <c r="T88" i="2"/>
  <c r="P90" i="2"/>
  <c r="X90" i="2"/>
  <c r="X92" i="2"/>
  <c r="Z92" i="3"/>
  <c r="F18" i="3"/>
  <c r="E18" i="3" s="1"/>
  <c r="O12" i="3"/>
  <c r="O36" i="3"/>
  <c r="AI88" i="2"/>
  <c r="AI92" i="2"/>
  <c r="Z90" i="2"/>
  <c r="AH88" i="2"/>
  <c r="Y90" i="2"/>
  <c r="AC90" i="2"/>
  <c r="Q92" i="2"/>
  <c r="Y88" i="2"/>
  <c r="AK88" i="3"/>
  <c r="AK92" i="2"/>
  <c r="U88" i="3"/>
  <c r="V90" i="2"/>
  <c r="AA90" i="2"/>
  <c r="F49" i="3"/>
  <c r="AJ49" i="3" s="1"/>
  <c r="F14" i="3"/>
  <c r="F8" i="3"/>
  <c r="E8" i="3" s="1"/>
  <c r="AB90" i="3"/>
  <c r="O64" i="2"/>
  <c r="AC92" i="2"/>
  <c r="P88" i="2"/>
  <c r="D12" i="3"/>
  <c r="N82" i="2"/>
  <c r="AB88" i="3"/>
  <c r="F8" i="2"/>
  <c r="AJ61" i="3"/>
  <c r="AH90" i="2"/>
  <c r="D36" i="2"/>
  <c r="V92" i="2"/>
  <c r="H21" i="3"/>
  <c r="F17" i="3"/>
  <c r="AJ17" i="3" s="1"/>
  <c r="AK88" i="2"/>
  <c r="G64" i="3"/>
  <c r="D46" i="3"/>
  <c r="G21" i="3"/>
  <c r="F19" i="3"/>
  <c r="AJ19" i="3" s="1"/>
  <c r="H68" i="3"/>
  <c r="F84" i="2"/>
  <c r="AJ84" i="2" s="1"/>
  <c r="O82" i="3"/>
  <c r="W88" i="3"/>
  <c r="O82" i="2"/>
  <c r="O46" i="2"/>
  <c r="C91" i="5"/>
  <c r="AP93" i="5"/>
  <c r="AQ91" i="5"/>
  <c r="C92" i="5"/>
  <c r="AQ93" i="5"/>
  <c r="AO91" i="5"/>
  <c r="AP92" i="5"/>
  <c r="AP91" i="5"/>
  <c r="AQ92" i="5"/>
  <c r="AO93" i="5"/>
  <c r="S90" i="3"/>
  <c r="S88" i="3"/>
  <c r="F87" i="3"/>
  <c r="G86" i="3"/>
  <c r="N68" i="3"/>
  <c r="AH92" i="3"/>
  <c r="AH90" i="3"/>
  <c r="H64" i="3"/>
  <c r="F66" i="3"/>
  <c r="AF90" i="2"/>
  <c r="F69" i="3"/>
  <c r="Z90" i="3"/>
  <c r="N36" i="2"/>
  <c r="AJ40" i="2"/>
  <c r="AM40" i="2"/>
  <c r="F87" i="2"/>
  <c r="G86" i="2"/>
  <c r="H36" i="3"/>
  <c r="AJ80" i="2"/>
  <c r="R90" i="3"/>
  <c r="R92" i="3"/>
  <c r="AF92" i="2"/>
  <c r="E83" i="2"/>
  <c r="AJ83" i="2"/>
  <c r="F51" i="2"/>
  <c r="G50" i="2"/>
  <c r="N68" i="2"/>
  <c r="AJ26" i="2"/>
  <c r="H50" i="3"/>
  <c r="D36" i="3"/>
  <c r="G68" i="2"/>
  <c r="AJ77" i="2"/>
  <c r="D21" i="2"/>
  <c r="AH88" i="3"/>
  <c r="Z88" i="3"/>
  <c r="R88" i="3"/>
  <c r="AG90" i="3"/>
  <c r="AG88" i="3"/>
  <c r="Y92" i="3"/>
  <c r="Y90" i="3"/>
  <c r="Y88" i="3"/>
  <c r="Q88" i="3"/>
  <c r="Q92" i="3"/>
  <c r="M90" i="2"/>
  <c r="M92" i="2"/>
  <c r="H68" i="2"/>
  <c r="AJ67" i="3"/>
  <c r="E67" i="3"/>
  <c r="F13" i="2"/>
  <c r="H12" i="2"/>
  <c r="D21" i="3"/>
  <c r="F11" i="3"/>
  <c r="E11" i="3" s="1"/>
  <c r="N7" i="3"/>
  <c r="AF90" i="3"/>
  <c r="AJ59" i="2"/>
  <c r="H36" i="2"/>
  <c r="AJ32" i="2"/>
  <c r="X92" i="3"/>
  <c r="X88" i="3"/>
  <c r="H82" i="3"/>
  <c r="F84" i="3"/>
  <c r="AI88" i="3"/>
  <c r="AI92" i="3"/>
  <c r="S92" i="3"/>
  <c r="E83" i="3"/>
  <c r="G12" i="2"/>
  <c r="R88" i="2"/>
  <c r="Q88" i="2"/>
  <c r="O50" i="2"/>
  <c r="AB88" i="2"/>
  <c r="AB92" i="2"/>
  <c r="AB90" i="2"/>
  <c r="W92" i="2"/>
  <c r="W88" i="2"/>
  <c r="AE92" i="2"/>
  <c r="AE90" i="2"/>
  <c r="AE88" i="2"/>
  <c r="N36" i="3"/>
  <c r="F15" i="3"/>
  <c r="H12" i="3"/>
  <c r="D68" i="2"/>
  <c r="D68" i="3"/>
  <c r="AJ62" i="2"/>
  <c r="H50" i="2"/>
  <c r="P92" i="3"/>
  <c r="P90" i="3"/>
  <c r="AJ83" i="3"/>
  <c r="X90" i="3"/>
  <c r="G7" i="3"/>
  <c r="AG88" i="2"/>
  <c r="AA90" i="3"/>
  <c r="AE88" i="3"/>
  <c r="AE92" i="3"/>
  <c r="W90" i="3"/>
  <c r="G21" i="2"/>
  <c r="AJ14" i="2"/>
  <c r="F65" i="2"/>
  <c r="G64" i="2"/>
  <c r="U92" i="2"/>
  <c r="X88" i="2"/>
  <c r="N50" i="3"/>
  <c r="F48" i="3"/>
  <c r="N21" i="3"/>
  <c r="AF88" i="3"/>
  <c r="AF92" i="3"/>
  <c r="S88" i="2"/>
  <c r="S90" i="2"/>
  <c r="S92" i="2"/>
  <c r="Y92" i="2"/>
  <c r="AJ20" i="3"/>
  <c r="F22" i="2"/>
  <c r="AJ60" i="2"/>
  <c r="AM60" i="2"/>
  <c r="F37" i="3"/>
  <c r="G36" i="3"/>
  <c r="AD92" i="3"/>
  <c r="AD88" i="3"/>
  <c r="V90" i="3"/>
  <c r="Z88" i="2"/>
  <c r="Z92" i="2"/>
  <c r="M90" i="3"/>
  <c r="U90" i="2"/>
  <c r="AA92" i="3"/>
  <c r="AI90" i="3"/>
  <c r="AE90" i="3"/>
  <c r="N46" i="2"/>
  <c r="F47" i="2"/>
  <c r="E49" i="3"/>
  <c r="M88" i="3"/>
  <c r="O68" i="3"/>
  <c r="AC88" i="2"/>
  <c r="D12" i="2"/>
  <c r="D46" i="2"/>
  <c r="AD92" i="2"/>
  <c r="D50" i="3"/>
  <c r="G12" i="3"/>
  <c r="AC90" i="3"/>
  <c r="U90" i="3"/>
  <c r="D82" i="2"/>
  <c r="AK90" i="3"/>
  <c r="AK92" i="3"/>
  <c r="T90" i="3"/>
  <c r="AA88" i="2"/>
  <c r="V92" i="3"/>
  <c r="V88" i="3"/>
  <c r="N82" i="3"/>
  <c r="F85" i="3"/>
  <c r="R90" i="2"/>
  <c r="AG92" i="2"/>
  <c r="T92" i="2"/>
  <c r="M92" i="3"/>
  <c r="G68" i="3"/>
  <c r="T92" i="3"/>
  <c r="T88" i="3"/>
  <c r="AO92" i="5"/>
  <c r="AJ72" i="2" l="1"/>
  <c r="AJ63" i="2"/>
  <c r="AJ66" i="2"/>
  <c r="AJ20" i="2"/>
  <c r="AJ27" i="2"/>
  <c r="AJ18" i="2"/>
  <c r="AJ44" i="2"/>
  <c r="AJ43" i="2"/>
  <c r="AJ33" i="2"/>
  <c r="AJ48" i="2"/>
  <c r="AJ39" i="2"/>
  <c r="E69" i="2"/>
  <c r="AJ70" i="2"/>
  <c r="AJ34" i="2"/>
  <c r="AJ56" i="2"/>
  <c r="AJ11" i="2"/>
  <c r="AJ53" i="2"/>
  <c r="AJ54" i="2"/>
  <c r="AJ15" i="2"/>
  <c r="AJ79" i="2"/>
  <c r="AJ78" i="2"/>
  <c r="T91" i="2"/>
  <c r="E85" i="2"/>
  <c r="AJ45" i="2"/>
  <c r="P91" i="2"/>
  <c r="AJ9" i="2"/>
  <c r="P93" i="2"/>
  <c r="E17" i="3"/>
  <c r="AJ57" i="3"/>
  <c r="AJ79" i="3"/>
  <c r="E65" i="3"/>
  <c r="E47" i="3"/>
  <c r="AJ52" i="3"/>
  <c r="AJ25" i="3"/>
  <c r="AJ22" i="3"/>
  <c r="AJ91" i="3" s="1"/>
  <c r="AJ78" i="3"/>
  <c r="AJ45" i="3"/>
  <c r="AJ30" i="3"/>
  <c r="AJ34" i="3"/>
  <c r="AJ42" i="3"/>
  <c r="O90" i="3"/>
  <c r="T89" i="3"/>
  <c r="AJ58" i="2"/>
  <c r="AJ63" i="3"/>
  <c r="AJ31" i="2"/>
  <c r="AJ41" i="2"/>
  <c r="E58" i="3"/>
  <c r="AJ25" i="2"/>
  <c r="E37" i="2"/>
  <c r="AM37" i="2" s="1"/>
  <c r="AM89" i="2" s="1"/>
  <c r="AJ73" i="2"/>
  <c r="AJ29" i="3"/>
  <c r="E39" i="3"/>
  <c r="E61" i="3"/>
  <c r="AJ62" i="3"/>
  <c r="AB93" i="3"/>
  <c r="AJ58" i="3"/>
  <c r="AJ28" i="3"/>
  <c r="E19" i="3"/>
  <c r="AJ31" i="3"/>
  <c r="AJ27" i="3"/>
  <c r="F7" i="3"/>
  <c r="AJ35" i="3"/>
  <c r="AJ39" i="3"/>
  <c r="E74" i="3"/>
  <c r="AJ74" i="3"/>
  <c r="O88" i="3"/>
  <c r="T89" i="2"/>
  <c r="AJ10" i="2"/>
  <c r="T93" i="2"/>
  <c r="AJ17" i="2"/>
  <c r="AJ61" i="2"/>
  <c r="AM61" i="2"/>
  <c r="H88" i="2"/>
  <c r="E9" i="3"/>
  <c r="AJ9" i="3"/>
  <c r="AJ7" i="3" s="1"/>
  <c r="E10" i="3"/>
  <c r="O92" i="3"/>
  <c r="F12" i="3"/>
  <c r="AF91" i="2"/>
  <c r="D90" i="3"/>
  <c r="AJ80" i="3"/>
  <c r="AJ76" i="3"/>
  <c r="AJ72" i="3"/>
  <c r="AJ60" i="3"/>
  <c r="F82" i="3"/>
  <c r="AJ77" i="3"/>
  <c r="AJ24" i="3"/>
  <c r="D92" i="2"/>
  <c r="AF89" i="2"/>
  <c r="X93" i="3"/>
  <c r="F82" i="2"/>
  <c r="AM76" i="2"/>
  <c r="AJ76" i="2"/>
  <c r="AJ59" i="3"/>
  <c r="O90" i="2"/>
  <c r="AJ28" i="2"/>
  <c r="E14" i="3"/>
  <c r="AJ14" i="3"/>
  <c r="X91" i="2"/>
  <c r="X89" i="3"/>
  <c r="E84" i="2"/>
  <c r="AF93" i="3"/>
  <c r="X91" i="3"/>
  <c r="AF93" i="2"/>
  <c r="AJ33" i="3"/>
  <c r="O88" i="2"/>
  <c r="AJ82" i="2"/>
  <c r="AF89" i="3"/>
  <c r="O92" i="2"/>
  <c r="F7" i="2"/>
  <c r="E8" i="2"/>
  <c r="G90" i="2"/>
  <c r="AB91" i="3"/>
  <c r="X93" i="2"/>
  <c r="P91" i="3"/>
  <c r="AJ67" i="2"/>
  <c r="AM71" i="2"/>
  <c r="AJ71" i="2"/>
  <c r="AJ19" i="2"/>
  <c r="AB89" i="3"/>
  <c r="P89" i="3"/>
  <c r="AJ42" i="2"/>
  <c r="AM42" i="2"/>
  <c r="AJ56" i="3"/>
  <c r="AJ40" i="3"/>
  <c r="AM55" i="2"/>
  <c r="AJ55" i="2"/>
  <c r="AJ75" i="3"/>
  <c r="F36" i="3"/>
  <c r="AJ37" i="3"/>
  <c r="E37" i="3"/>
  <c r="AJ35" i="2"/>
  <c r="AF91" i="3"/>
  <c r="D90" i="2"/>
  <c r="AJ16" i="2"/>
  <c r="AJ66" i="3"/>
  <c r="AJ64" i="3" s="1"/>
  <c r="E66" i="3"/>
  <c r="E64" i="3" s="1"/>
  <c r="AJ52" i="2"/>
  <c r="AM52" i="2"/>
  <c r="AJ32" i="3"/>
  <c r="AJ74" i="2"/>
  <c r="AM74" i="2"/>
  <c r="F68" i="2"/>
  <c r="AJ71" i="3"/>
  <c r="AJ23" i="2"/>
  <c r="G88" i="2"/>
  <c r="F64" i="3"/>
  <c r="AJ51" i="2"/>
  <c r="F50" i="2"/>
  <c r="E51" i="2"/>
  <c r="AJ26" i="3"/>
  <c r="AJ49" i="2"/>
  <c r="AM57" i="2"/>
  <c r="AJ57" i="2"/>
  <c r="N90" i="2"/>
  <c r="N92" i="2"/>
  <c r="N88" i="2"/>
  <c r="AJ85" i="3"/>
  <c r="E85" i="3"/>
  <c r="AJ81" i="3"/>
  <c r="AJ23" i="3"/>
  <c r="F21" i="3"/>
  <c r="E65" i="2"/>
  <c r="AJ65" i="2"/>
  <c r="F64" i="2"/>
  <c r="P89" i="2"/>
  <c r="N92" i="3"/>
  <c r="N88" i="3"/>
  <c r="N90" i="3"/>
  <c r="E13" i="2"/>
  <c r="AJ13" i="2"/>
  <c r="F12" i="2"/>
  <c r="G92" i="2"/>
  <c r="H92" i="2"/>
  <c r="AJ54" i="3"/>
  <c r="F50" i="3"/>
  <c r="AJ38" i="3"/>
  <c r="F86" i="2"/>
  <c r="E87" i="2"/>
  <c r="E86" i="2" s="1"/>
  <c r="X89" i="2"/>
  <c r="G90" i="3"/>
  <c r="G88" i="3"/>
  <c r="G92" i="3"/>
  <c r="T93" i="3"/>
  <c r="E81" i="2"/>
  <c r="AM81" i="2" s="1"/>
  <c r="AJ81" i="2"/>
  <c r="T91" i="3"/>
  <c r="AM69" i="2"/>
  <c r="D88" i="2"/>
  <c r="F21" i="2"/>
  <c r="AJ22" i="2"/>
  <c r="E22" i="2"/>
  <c r="AJ48" i="3"/>
  <c r="AJ46" i="3" s="1"/>
  <c r="E48" i="3"/>
  <c r="P93" i="3"/>
  <c r="H88" i="3"/>
  <c r="H92" i="3"/>
  <c r="H90" i="3"/>
  <c r="AB91" i="2"/>
  <c r="H90" i="2"/>
  <c r="AJ38" i="2"/>
  <c r="F36" i="2"/>
  <c r="F86" i="3"/>
  <c r="E87" i="3"/>
  <c r="E86" i="3" s="1"/>
  <c r="AJ15" i="3"/>
  <c r="AJ12" i="3" s="1"/>
  <c r="E15" i="3"/>
  <c r="AB93" i="2"/>
  <c r="E84" i="3"/>
  <c r="E82" i="3" s="1"/>
  <c r="AJ84" i="3"/>
  <c r="AJ82" i="3" s="1"/>
  <c r="D92" i="3"/>
  <c r="F46" i="3"/>
  <c r="F68" i="3"/>
  <c r="E69" i="3"/>
  <c r="D88" i="3"/>
  <c r="F46" i="2"/>
  <c r="AJ47" i="2"/>
  <c r="E47" i="2"/>
  <c r="E46" i="2" s="1"/>
  <c r="AB89" i="2"/>
  <c r="AJ75" i="2"/>
  <c r="AM75" i="2"/>
  <c r="AJ29" i="2"/>
  <c r="AJ46" i="2" l="1"/>
  <c r="E82" i="2"/>
  <c r="AJ7" i="2"/>
  <c r="E46" i="3"/>
  <c r="E7" i="3"/>
  <c r="F88" i="3"/>
  <c r="E7" i="2"/>
  <c r="AJ64" i="2"/>
  <c r="E12" i="3"/>
  <c r="F92" i="3"/>
  <c r="E64" i="2"/>
  <c r="E21" i="3"/>
  <c r="AJ50" i="3"/>
  <c r="F90" i="3"/>
  <c r="AJ68" i="2"/>
  <c r="AM68" i="2"/>
  <c r="AM92" i="2" s="1"/>
  <c r="E36" i="3"/>
  <c r="E68" i="3"/>
  <c r="AJ21" i="3"/>
  <c r="AJ50" i="2"/>
  <c r="AJ36" i="3"/>
  <c r="AJ89" i="3"/>
  <c r="E21" i="2"/>
  <c r="AJ21" i="2"/>
  <c r="AJ68" i="3"/>
  <c r="F92" i="2"/>
  <c r="F90" i="2"/>
  <c r="F88" i="2"/>
  <c r="AJ89" i="2"/>
  <c r="AJ91" i="2"/>
  <c r="AJ12" i="2"/>
  <c r="AM38" i="2"/>
  <c r="AM36" i="2" s="1"/>
  <c r="AM88" i="2" s="1"/>
  <c r="E36" i="2"/>
  <c r="E68" i="2"/>
  <c r="E50" i="3"/>
  <c r="E12" i="2"/>
  <c r="AM51" i="2"/>
  <c r="E50" i="2"/>
  <c r="AJ90" i="3" l="1"/>
  <c r="E92" i="3"/>
  <c r="E90" i="3"/>
  <c r="E88" i="3"/>
  <c r="AJ88" i="2"/>
  <c r="AJ90" i="2"/>
  <c r="AJ92" i="2"/>
  <c r="AJ88" i="3"/>
  <c r="AM50" i="2"/>
  <c r="AM90" i="2" s="1"/>
  <c r="AM91" i="2"/>
  <c r="E90" i="2"/>
  <c r="E92" i="2"/>
  <c r="E88" i="2"/>
  <c r="AJ92" i="3"/>
</calcChain>
</file>

<file path=xl/sharedStrings.xml><?xml version="1.0" encoding="utf-8"?>
<sst xmlns="http://schemas.openxmlformats.org/spreadsheetml/2006/main" count="920" uniqueCount="290">
  <si>
    <t>I</t>
  </si>
  <si>
    <t>II</t>
  </si>
  <si>
    <t>III</t>
  </si>
  <si>
    <t>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</si>
  <si>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</si>
  <si>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</si>
  <si>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</si>
  <si>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</si>
  <si>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</si>
  <si>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</si>
  <si>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</si>
  <si>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</si>
  <si>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</si>
  <si>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</si>
  <si>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7.</t>
  </si>
  <si>
    <t>8.</t>
  </si>
  <si>
    <t>9.</t>
  </si>
  <si>
    <t>10.</t>
  </si>
  <si>
    <t>11.</t>
  </si>
  <si>
    <t>w</t>
  </si>
  <si>
    <t>zp</t>
  </si>
  <si>
    <t>IV</t>
  </si>
  <si>
    <t>MODUŁ KSZTAŁCENIA OGÓLNEGO</t>
  </si>
  <si>
    <t>MODUŁ KSZTAŁCENIA PODSTAWOWEGO</t>
  </si>
  <si>
    <t>MODUŁ KSZTAŁCENIA KIERUNKOWEGO</t>
  </si>
  <si>
    <t>II rok</t>
  </si>
  <si>
    <t>Liczba godzin dydaktycznych</t>
  </si>
  <si>
    <t xml:space="preserve"> Rozkład godzin dydaktycznych</t>
  </si>
  <si>
    <t>pw</t>
  </si>
  <si>
    <t>zajęcia do wyboru</t>
  </si>
  <si>
    <t>wykłady (w)</t>
  </si>
  <si>
    <t>Liczba punktów ECTS</t>
  </si>
  <si>
    <t>semestry</t>
  </si>
  <si>
    <t>wskaźniki</t>
  </si>
  <si>
    <t>Ogółem</t>
  </si>
  <si>
    <t>Praca własna studenta (pw)</t>
  </si>
  <si>
    <t>Ilość egzaminów w semestrze</t>
  </si>
  <si>
    <t>konsultacje (k)</t>
  </si>
  <si>
    <t>k</t>
  </si>
  <si>
    <t>Punktów ECTS ogółem</t>
  </si>
  <si>
    <t>Kontakt z nauczycielem akademickim</t>
  </si>
  <si>
    <t>Forma zaliczenia (Zo/E) 
z podaniem semestru</t>
  </si>
  <si>
    <t>Kształtowanie osobistych karier zawodowych</t>
  </si>
  <si>
    <t>12.</t>
  </si>
  <si>
    <t>B.</t>
  </si>
  <si>
    <t>C.</t>
  </si>
  <si>
    <t>Etyka zawodowa (deontologia)</t>
  </si>
  <si>
    <t>Prawo w ochronie zdrowia</t>
  </si>
  <si>
    <t>Ekonomia i finanse</t>
  </si>
  <si>
    <t>Socjologia</t>
  </si>
  <si>
    <t>Metodologia badań z biostatystyką</t>
  </si>
  <si>
    <t>Ekologia i ochrona środowiska</t>
  </si>
  <si>
    <t>Technologia informacyjna **</t>
  </si>
  <si>
    <t>Psychologia **</t>
  </si>
  <si>
    <t>Pedagogika **</t>
  </si>
  <si>
    <t xml:space="preserve">    * moduł, przedmiot lub forma zajęć do wyboru</t>
  </si>
  <si>
    <t>13.</t>
  </si>
  <si>
    <t>14.</t>
  </si>
  <si>
    <t>Promocja zdrowia i edukacja zdrowotna</t>
  </si>
  <si>
    <t>Epidemiologia i nadzór sanitarno-epidemiologiczny</t>
  </si>
  <si>
    <t>Ekonomia, finanse i ubezpieczenia w ochronie zdrowia</t>
  </si>
  <si>
    <t>Zarządzanie i marketing w ochronie zdrowia</t>
  </si>
  <si>
    <t>Polityka społeczna i zabezpieczenie społeczne</t>
  </si>
  <si>
    <t>Międzynarodowa problematyka zdrowotna</t>
  </si>
  <si>
    <t>Zasady żywienia człowieka</t>
  </si>
  <si>
    <t>Zdrowie środowiskowe</t>
  </si>
  <si>
    <t>Formy opieki zdrowotnej</t>
  </si>
  <si>
    <t>Zasoby i systemy informacyjne w ochronie zdrowia</t>
  </si>
  <si>
    <t>Elementy psychologii klinicznej **</t>
  </si>
  <si>
    <t>Podstawowe pojęcia socjoterapii i psychoterapii **</t>
  </si>
  <si>
    <t>Seminarium dyplomowe *</t>
  </si>
  <si>
    <t>Wychowanie fizyczne *</t>
  </si>
  <si>
    <t>PRAKTYKI KIERUNKOWE</t>
  </si>
  <si>
    <t>D1a.</t>
  </si>
  <si>
    <t>D1b.</t>
  </si>
  <si>
    <t>Psychologia rozwojowa</t>
  </si>
  <si>
    <t>Pedagogika rozwojowa i społeczno-wychowawcza</t>
  </si>
  <si>
    <t>Dydaktyka – teoretyczne podstawy kształcenia</t>
  </si>
  <si>
    <t>Metodyka pracy socjoterapeutycznej</t>
  </si>
  <si>
    <t>Praktyka w zakresie pracy socjoterapeutycznej</t>
  </si>
  <si>
    <t>Metodyka pracy resocjalizacyjnej</t>
  </si>
  <si>
    <t>Praktyka w zakresie pracy resocjalizacyjnej</t>
  </si>
  <si>
    <t>Emisja i higiena głosu</t>
  </si>
  <si>
    <t>Bezpieczeństwo i higiena pracy</t>
  </si>
  <si>
    <t>D2a.</t>
  </si>
  <si>
    <t>E.</t>
  </si>
  <si>
    <t>D2b.</t>
  </si>
  <si>
    <t>Patofizjologia z elementami immunologii</t>
  </si>
  <si>
    <t>Zasady żywienia w przebiegu chorób nowotworowych</t>
  </si>
  <si>
    <t>Żywienie kobiet ciężarnych, karmiących i niemowląt</t>
  </si>
  <si>
    <t>Chemiczne dodatki do żywności oraz żywność modyfikowana genetycznie (GMO)</t>
  </si>
  <si>
    <t>Żywienie w sporcie i odnowie biologicznej</t>
  </si>
  <si>
    <t>Żywienie człowieka w chorobach układu pokarmowego</t>
  </si>
  <si>
    <t>Dietoprofilaktyka chorób cywilizacyjnych i układu krążenia</t>
  </si>
  <si>
    <t>MODUŁ SPECJALNOŚCI*: Socjoterapia (przedmioty) **</t>
  </si>
  <si>
    <t>MODUŁ SPECJALNOŚCI*: Socjoterapia (praktyki) **</t>
  </si>
  <si>
    <t xml:space="preserve">Praktyka w zakładzie kontroli żywności, produkcji, przechowywania i obrotu produktami spożywczymi </t>
  </si>
  <si>
    <t xml:space="preserve">Praktyka w poradni żywieniowej (dietetycznej), szpitalu i domu opieki (pomocy) społecznej </t>
  </si>
  <si>
    <t>sem II</t>
  </si>
  <si>
    <t>sem III</t>
  </si>
  <si>
    <t>sem IV</t>
  </si>
  <si>
    <t>Problematyka zdrowia publicznego</t>
  </si>
  <si>
    <t>Praktyki kierunkowe</t>
  </si>
  <si>
    <t>E4</t>
  </si>
  <si>
    <t>E1</t>
  </si>
  <si>
    <t>E3</t>
  </si>
  <si>
    <t>E2</t>
  </si>
  <si>
    <t>warsztaty</t>
  </si>
  <si>
    <t>laboratoria</t>
  </si>
  <si>
    <t>a</t>
  </si>
  <si>
    <t xml:space="preserve">Diagnoza, interwencja kryzysowa i superwizja w socjoterapii i resocjalizacji </t>
  </si>
  <si>
    <t>Wybrane problemy pedagogiki specjalnej i resocjalizacyjnej</t>
  </si>
  <si>
    <t>Zal</t>
  </si>
  <si>
    <t xml:space="preserve">Język angielski </t>
  </si>
  <si>
    <t>Język angielski</t>
  </si>
  <si>
    <t>Wybrane problemy pedagogiki specjalnej i resocializacyjnej</t>
  </si>
  <si>
    <t>D3a</t>
  </si>
  <si>
    <t>Makijaż permanentny</t>
  </si>
  <si>
    <t>Projektowanie zabiegów kosmetycznych</t>
  </si>
  <si>
    <t>Receptura preparatów kosmetycznych</t>
  </si>
  <si>
    <t>Toksykologia kosmetyku</t>
  </si>
  <si>
    <t>Kosmetologia lecznicza</t>
  </si>
  <si>
    <t>Techniki SPA</t>
  </si>
  <si>
    <t>Nowoczesne technologie i aparatura w kosmetologii</t>
  </si>
  <si>
    <t>Wellness i rytuały kosmetyczne</t>
  </si>
  <si>
    <t>Praktyka w ośrodkach Wellness i SPA</t>
  </si>
  <si>
    <t>Praktyka w poradniach i gabinetach lekarskich</t>
  </si>
  <si>
    <t>Praktyka w Powiatowej Stacji Sanitarno-Epidemiologicznej</t>
  </si>
  <si>
    <t>D3b.</t>
  </si>
  <si>
    <t>zajęcia kształtujące umiejętności praktyczne</t>
  </si>
  <si>
    <t>MODUŁ SPECJALNOŚCI*: Kosmetologia specjalistyczna (przedmioty)</t>
  </si>
  <si>
    <t>MODUŁ SPECJALNOŚCI*: Kosmetologia specjalistyczna (praktyki)</t>
  </si>
  <si>
    <t xml:space="preserve">zajęcia z bezpośrednim udziałem </t>
  </si>
  <si>
    <t>zajęcia z dziedziny nauk hum. lub społ.</t>
  </si>
  <si>
    <t>Matryca efektów kształcenia zorientowana kierunkowo - Zdrowie publiczne, studia II stopnia o profilu praktycznym</t>
  </si>
  <si>
    <t>* moduł, przedmiot lub forma zajęć do wyboru</t>
  </si>
  <si>
    <t>** moduł/przedmiot kształcenia nauczycieli</t>
  </si>
  <si>
    <t>Ogólna liczba  efektów dla przedmiotu</t>
  </si>
  <si>
    <t>ZP_W01</t>
  </si>
  <si>
    <t>ZP_W02</t>
  </si>
  <si>
    <t>ZP_W03</t>
  </si>
  <si>
    <t>ZP_W04</t>
  </si>
  <si>
    <t>ZP_W05</t>
  </si>
  <si>
    <t>ZP_W06</t>
  </si>
  <si>
    <t>ZP_W07</t>
  </si>
  <si>
    <t>ZP_W08</t>
  </si>
  <si>
    <t>ZP_W09</t>
  </si>
  <si>
    <t>ZP_W10</t>
  </si>
  <si>
    <t>ZP_U01</t>
  </si>
  <si>
    <t>ZP_U02</t>
  </si>
  <si>
    <t>ZP_U03</t>
  </si>
  <si>
    <t>ZP_U04</t>
  </si>
  <si>
    <t>ZP_U05</t>
  </si>
  <si>
    <t>ZP_U06</t>
  </si>
  <si>
    <t>ZP_U07</t>
  </si>
  <si>
    <t>ZP_U08</t>
  </si>
  <si>
    <t>ZP_U09</t>
  </si>
  <si>
    <t>ZP_U10</t>
  </si>
  <si>
    <t>ZP_U11</t>
  </si>
  <si>
    <t>ZP_U12</t>
  </si>
  <si>
    <t>ZP_U13</t>
  </si>
  <si>
    <t>ZP_U14</t>
  </si>
  <si>
    <t>ZP_U15</t>
  </si>
  <si>
    <t>ZP_U16</t>
  </si>
  <si>
    <t>ZP_K01</t>
  </si>
  <si>
    <t>ZP_K02</t>
  </si>
  <si>
    <t>ZP_K03</t>
  </si>
  <si>
    <t>ZP_K04</t>
  </si>
  <si>
    <t>ZP_K05</t>
  </si>
  <si>
    <t>ZP_K06</t>
  </si>
  <si>
    <t>ZP_K07</t>
  </si>
  <si>
    <t>ZP_K08</t>
  </si>
  <si>
    <t>ZP_K09</t>
  </si>
  <si>
    <t>ZP_K10</t>
  </si>
  <si>
    <t>ZP_K11</t>
  </si>
  <si>
    <t>W</t>
  </si>
  <si>
    <t>U</t>
  </si>
  <si>
    <t>K</t>
  </si>
  <si>
    <t>Przyporządkowane efekty PRK</t>
  </si>
  <si>
    <t>P7S_WG</t>
  </si>
  <si>
    <t>P7S_WK</t>
  </si>
  <si>
    <t>P7S_UW</t>
  </si>
  <si>
    <t>P7S_UK</t>
  </si>
  <si>
    <t>P7S_UO</t>
  </si>
  <si>
    <t>P7S_UU</t>
  </si>
  <si>
    <t>P7S_KK</t>
  </si>
  <si>
    <t>P7S_KO</t>
  </si>
  <si>
    <t>P7S_KR</t>
  </si>
  <si>
    <t>w pogłębionym stopniu teorie naukowe właściwe dla zdrowia publicznego oraz kierunki ich rozwoju, a także zaawansowaną metodologię badań</t>
  </si>
  <si>
    <t>w pogłębionym stopniu charakter, miejsce i znaczenie nauk społecznych, nauk o zdrowiu oraz nauk o kulturze fizycznej w systemie nauk oraz ich relacje do innych nauk</t>
  </si>
  <si>
    <t>w pogłębionym stopniu cechy człowieka jako twórcy kultury i podmiotu konstytuującego struktury społeczne oraz zasady ich funkcjonowania</t>
  </si>
  <si>
    <t>szczegółową budowę i funkcje organizmu człowieka, przyczyny zaburzeń, zmian chorobowych i dysfunkcji społecznych oraz metody ich oceny w zakresie właściwym dla programu kształcenia w zakresie zdrowia publicznego</t>
  </si>
  <si>
    <t>zasady analizy procesów psychospołecznych ważnych dla zdrowia i jego ochrony lub kultury fizycznej oraz stylu życia i wybranych modeli zacho¬wań prozdrowotnych, kreacyjnych i rekreacyjnych podejmowanych przez człowieka, w zakresie właściwym dla programu kształcenia w zakresie zdrowia publicznego</t>
  </si>
  <si>
    <t xml:space="preserve">zasady praktyki opartej na argumentach naukowych w zakresie zdrowia publicznego, jako kierunku i dziedziny z pogranicza nauk społecznych i nauk o zdrowiu </t>
  </si>
  <si>
    <t>trendy rozwojowe oraz fundamentalne dylematy współczesnej cywilizacji</t>
  </si>
  <si>
    <t>uwarunkowania kulturowe potrzeb i problemów jednostek i grup społecznych oraz prawne i ekonomiczno-gospodarcze możliwości realizacji tych potrzeb w obszarze działalności zawodowej w zakresie zdrowia publicznego</t>
  </si>
  <si>
    <t>zasady funkcjonowania sprzętu i aparatury stosowanych w zakresie dziedzin nauki i dyscyplin naukowych właściwych dla programu kształcenia w zakresie zdrowia publicznego</t>
  </si>
  <si>
    <t>zasady zarządzania zasobami własności intelektualnej oraz formy rozwoju indywidualnej przedsiębiorczości</t>
  </si>
  <si>
    <t>identyfikować, interpretować i wyjaśniać złożone zjawiska i procesy spo¬łeczne oraz relacje między nimi z wykorzystaniem wiedzy z dyscyplin nau¬kowych właściwych dla zdrowia publicznego</t>
  </si>
  <si>
    <t>prognozować i modelować złożone procesy społeczne oraz ich pra¬ktyczne skutki z wykorzystaniem zaawansowanych metod i narzędzi dyscyplin naukowych właściwych dla zdrowia publicznego</t>
  </si>
  <si>
    <t>prawidłowo posługiwać się syste¬mami normatywnymi przy roz¬wiązywaniu wybranych problemów z zakresu dyscyplin naukowych właściwych dla zdrowia publicznego</t>
  </si>
  <si>
    <t>posługiwać się zaawansowanym technicznie sprzętem i aparaturą stosowa¬nymi w zakresie właściwym dla programu kształcenia w zakresie zdrowia publicznego</t>
  </si>
  <si>
    <t>stosować zaawansowane techniki efektywnego komunikowania się i nego¬cjacji z jednostkami lub grupami społecznymi oraz wykorzystywać wycho¬wawcze aspekty promocji zdrowia, edukacji zdrowotnej i socjoterapii w profilakty¬ce wykluczenia i patologii społecznych</t>
  </si>
  <si>
    <t>wykorzystywać posiadaną wiedzę - formułować i rozwiązywać złożone i nietypowe problemy i innowacyj¬nie wykonywać zadania w nieprze¬widywalnych warunkach przez właściwy dobór źródeł oraz informacji z nich pochodzą¬cych, a także dokonywać oceny, kry¬tycznej analizy, syntezy oraz twórczej interpretacji i prezentacji tych informacji, dobierać oraz stosować właści¬we metody i narzędzia, w tym zaawansowane techniki informacyjno-komunikacyjne (ICT)</t>
  </si>
  <si>
    <t>w zaawansowanym stopniu realizować zajęcia rekreacyjne, terapeutyczne i zdrowotne w pracy z różnymi grupami społecznymi i kierować takimi zajęciami</t>
  </si>
  <si>
    <t>posługiwać się wyspecjalizowanymi narzędziami i technikami informatycz¬nymi w celu pozyskiwania danych, a także analizować i krytycznie oceniać te dane na potrzeby działalności w zakresie zdrowia publicznego</t>
  </si>
  <si>
    <t>identyfikować błędy i zaniedbania w praktyce działalności w zakresie zdrowia publicznego</t>
  </si>
  <si>
    <t>wykorzystać wychowawcze aspekty promocji zdrowia, edukacji zdrowotnej i socjoterapii w profilaktyce wykluczenia społecznego i patologii społecznych</t>
  </si>
  <si>
    <t>kierować pracą zespołu podczas wykonywania zadań</t>
  </si>
  <si>
    <t>wykazać się specjalistycznymi umiejętnościami ruchowymi z zakresu wy¬branych form aktywności fizycznej, a także tworzyć różne formy takiej aktywności lub je modyfikować w zależności od warunków środowisko¬wych, w zakresie właściwym dla programu kształcenia w zakresie zdrowia publicznego</t>
  </si>
  <si>
    <t>pełnić rolę przywódczą w zespole realizującym zadania zawodowe, jak również współdziałać w planowaniu i realizacji zadań badawczych z zakresu nauk społecznych i nauk o zdrowiu, jako właściwych dla zdrowia publicznego</t>
  </si>
  <si>
    <t>komunikować się na tematy specja¬listyczne ze zróżnicowanymi krę¬gami odbiorców oraz prowadzić debatę i dyskurs</t>
  </si>
  <si>
    <t>posługiwać się językiem obcym na poziomie B2+Europejskiego Systemu Opisu Kształcenia Językowego oraz w wyższym stopniu w zakresie specjalistycznej terminologii właściwej dla zdrowia publicznego</t>
  </si>
  <si>
    <t>samodzielnie planować i realizować własne uczenie się przez cale życie i ukierunkowywać innych w tym zakresie</t>
  </si>
  <si>
    <t>zasięgnięcia opinii ekspertów w przypadku trudności z samodzielnym rozwiązaniem problemu</t>
  </si>
  <si>
    <t>krytycznej oceny odbieranych treści, uznawania znaczenia wiedzy w rozwiązywaniu problemów po¬znawczych i praktycznych</t>
  </si>
  <si>
    <t>rozwiązywania złożonych problemów etycznych związanych z wykony¬waniem zawodu oraz określania priorytetów służących realizacji określo¬nych zadań, w szczególności w zakresie zdrowia publicznego</t>
  </si>
  <si>
    <t>wypełniania zobowiązań społecznych, inspirowania i organizowania działalności na rzecz środowiska społecznego, w szczególności w zakresie zdrowia publicznego</t>
  </si>
  <si>
    <t>inicjowania działania na rzecz interesu publicznego, w szczególności w zakresie zdrowia publicznego</t>
  </si>
  <si>
    <t>myślenia i działania w sposób przedsiębiorczy, w szczególności w zakresie działań dotyczących zdrowia publicznego</t>
  </si>
  <si>
    <t>okazywania dbałości o prestiż związany z wykonywaniem zawodu i właściwie pojętą solidarność zawodową</t>
  </si>
  <si>
    <t>troski o bezpieczeństwo własne, otoczenia i współpracowników</t>
  </si>
  <si>
    <t>formułowania opinii dotyczących różnych aspektów działalności zawodowej</t>
  </si>
  <si>
    <t>demonstrowania postawy promującej zdrowie i aktywność fizyczną</t>
  </si>
  <si>
    <t>odpowiedzialnego pełnienia ról zawodowych z uwzględnieniem zmieniających się potrzeb społecznych, w tym: rozwijania dorobku zawodu, podtrzymywania etosu zawodu, przestrzegania i rozwijania zasad etyki zawodowej (deontologii) oraz działania na rzecz przestrzegania tych zasad</t>
  </si>
  <si>
    <t xml:space="preserve">A. </t>
  </si>
  <si>
    <t>Język angielski / język niemiecki *</t>
  </si>
  <si>
    <t>Wybrane problemy pedagogiki specjalnej</t>
  </si>
  <si>
    <t>Diagnoza i interwencja kryzysowa w socjoterapii i resocjalizacji oraz konstruowanie programów socjoterapeutycznych i resocjalizacyjnych</t>
  </si>
  <si>
    <t>D3a.</t>
  </si>
  <si>
    <t>Praktyki kierunkowe *</t>
  </si>
  <si>
    <t>Moduł kształcenia / Przedmiot*</t>
  </si>
  <si>
    <t>Suma - specjalność SOC</t>
  </si>
  <si>
    <t>Suma - specjalność ŻCZiC</t>
  </si>
  <si>
    <t>Suma - specjalność  KS</t>
  </si>
  <si>
    <t>Komunikacja interpersonalna</t>
  </si>
  <si>
    <t xml:space="preserve">Technologia informacyjna </t>
  </si>
  <si>
    <t>Praktyka w zakresie przygotowania psychologiczno-pedagogicznego</t>
  </si>
  <si>
    <t>Psychologia</t>
  </si>
  <si>
    <t>Pedagogika</t>
  </si>
  <si>
    <t>Elementy psychologii klinicznej</t>
  </si>
  <si>
    <t>Podstawowe pojęcia socjoterapii i psychoterapii</t>
  </si>
  <si>
    <t>MODUŁ SPECJALNOŚCI*: Socjoterapia (przedmioty)</t>
  </si>
  <si>
    <t xml:space="preserve">MODUŁ SPECJALNOŚCI*: Socjoterapia (praktyki) </t>
  </si>
  <si>
    <t>MODUŁ SPECJALNOŚCI*: Socjoterapia (praktyki)</t>
  </si>
  <si>
    <t>RAZEM MODUŁ SPECJALNOŚCI*: Socjoterapia</t>
  </si>
  <si>
    <t>RAZEM MODUŁ SPECJALNOŚCI*: Kosmetologia specjalistyczna</t>
  </si>
  <si>
    <t>Farmakologia z elementami biofarmacji</t>
  </si>
  <si>
    <t>MODUŁ SPECJALNOŚCI*: Poradnictwo dietetyczne (przedmioty)</t>
  </si>
  <si>
    <t xml:space="preserve">Dietetyka kliniczna z elementami zaburzeń odżywiania </t>
  </si>
  <si>
    <t xml:space="preserve">Planowanie i projektowanie diet </t>
  </si>
  <si>
    <t xml:space="preserve">Edukacja żywieniowa pacjenta </t>
  </si>
  <si>
    <t xml:space="preserve">Żywienie w alergiach i nietolerancjach pokarmowych  </t>
  </si>
  <si>
    <t>praktyka w szpitalu/ oddziały szpitalne</t>
  </si>
  <si>
    <t xml:space="preserve">Ocena sposobu żywienia i stanu odżywienia pacjenta </t>
  </si>
  <si>
    <t>MODUŁ SPECJALNOŚCI*: Poradnictwo dietetyczne (praktyki)</t>
  </si>
  <si>
    <t>Wybrane zagadnienia chirurgii estetycznej dla kosmetologa</t>
  </si>
  <si>
    <t>Anti-aging i profilaktyka przeciwstarzeniowa</t>
  </si>
  <si>
    <t>Endokrynologia i alergologia w kosmetologii</t>
  </si>
  <si>
    <t xml:space="preserve">Anti-aging i profilaktyka przeciwstarzeniowa </t>
  </si>
  <si>
    <t>ZAL/3</t>
  </si>
  <si>
    <t xml:space="preserve">RAZEM MODUŁ SPECJALNOŚCI*: Poradnictwo dietetyczne </t>
  </si>
  <si>
    <t>RAZEM MODUŁ SPECJALNOŚCI*: Poradnictwo dietetyczne</t>
  </si>
  <si>
    <t>DK</t>
  </si>
  <si>
    <t>Zo/1</t>
  </si>
  <si>
    <t>Zo/2</t>
  </si>
  <si>
    <t>Zo/3</t>
  </si>
  <si>
    <t>Zo/4</t>
  </si>
  <si>
    <t>Zo/5</t>
  </si>
  <si>
    <t>Zo/2,3,4</t>
  </si>
  <si>
    <t>Zo/3,4</t>
  </si>
  <si>
    <t>Zo/1,2</t>
  </si>
  <si>
    <t>Żywienie w cukrzycy i chorobach tarczycy</t>
  </si>
  <si>
    <t xml:space="preserve">ćwiczenia </t>
  </si>
  <si>
    <t>zajęcia terenowe i obozy</t>
  </si>
  <si>
    <t>konsultacje i elearning (@)</t>
  </si>
  <si>
    <t>zajęcia praktyczne (zp) obejmujące:</t>
  </si>
  <si>
    <t>projekty i seminaria</t>
  </si>
  <si>
    <t>zajęcia praktyczne (zp) obejmujące</t>
  </si>
  <si>
    <t>P6S_WG</t>
  </si>
  <si>
    <t>P6S_WK</t>
  </si>
  <si>
    <t>P6S_UW</t>
  </si>
  <si>
    <t>P6S_UK</t>
  </si>
  <si>
    <t>P6S_UO</t>
  </si>
  <si>
    <t>P6S_UU</t>
  </si>
  <si>
    <t>P6S_KK</t>
  </si>
  <si>
    <t>P6S_KO</t>
  </si>
  <si>
    <t>P6S_KR</t>
  </si>
  <si>
    <t>3.1. Plan studiów stacjonarnych II stopnia: Zdrowie publiczne (2022-2024)</t>
  </si>
  <si>
    <t>3.2. Plan studiów niestacjonarnych II stopnia: Zdrowie publiczne (2022-2024)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</si>
</sst>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&quot;-&quot;#,##0.00"/>
  </numFmts>
  <fonts count="69" x14ac:knownFonts="1">
    <font>
      <sz val="10"/>
      <name val="Arial CE"/>
      <charset val="238"/>
    </font>
    <font>
      <sz val="10"/>
      <name val="Arial CE"/>
      <charset val="238"/>
    </font>
    <font>
      <sz val="26"/>
      <name val="Arial CE"/>
      <charset val="238"/>
    </font>
    <font>
      <b/>
      <sz val="32"/>
      <name val="Verdana"/>
      <family val="2"/>
      <charset val="238"/>
    </font>
    <font>
      <sz val="20"/>
      <name val="Verdana"/>
      <family val="2"/>
    </font>
    <font>
      <sz val="22"/>
      <name val="Verdana"/>
      <family val="2"/>
      <charset val="238"/>
    </font>
    <font>
      <b/>
      <sz val="22"/>
      <name val="Verdana"/>
      <family val="2"/>
      <charset val="238"/>
    </font>
    <font>
      <sz val="28"/>
      <name val="Arial Narrow"/>
      <family val="2"/>
      <charset val="238"/>
    </font>
    <font>
      <b/>
      <sz val="28"/>
      <name val="Verdana"/>
      <family val="2"/>
    </font>
    <font>
      <b/>
      <sz val="20"/>
      <name val="Verdana"/>
      <family val="2"/>
    </font>
    <font>
      <b/>
      <sz val="20"/>
      <name val="Verdana"/>
      <family val="2"/>
      <charset val="238"/>
    </font>
    <font>
      <b/>
      <sz val="26"/>
      <name val="Verdana"/>
      <family val="2"/>
    </font>
    <font>
      <sz val="28"/>
      <name val="Verdana"/>
      <family val="2"/>
    </font>
    <font>
      <b/>
      <sz val="22"/>
      <name val="Verdana"/>
      <family val="2"/>
    </font>
    <font>
      <sz val="24"/>
      <name val="Times New Roman"/>
      <family val="1"/>
    </font>
    <font>
      <sz val="26"/>
      <name val="Verdana"/>
      <family val="2"/>
    </font>
    <font>
      <b/>
      <sz val="28"/>
      <name val="Verdana"/>
      <family val="2"/>
      <charset val="238"/>
    </font>
    <font>
      <sz val="20"/>
      <name val="Verdana"/>
      <family val="2"/>
      <charset val="238"/>
    </font>
    <font>
      <sz val="10"/>
      <name val="Arial CE"/>
      <family val="2"/>
      <charset val="238"/>
    </font>
    <font>
      <b/>
      <sz val="18"/>
      <name val="Verdana"/>
      <family val="2"/>
      <charset val="238"/>
    </font>
    <font>
      <u/>
      <sz val="18"/>
      <name val="Verdana"/>
      <family val="2"/>
      <charset val="238"/>
    </font>
    <font>
      <b/>
      <u/>
      <sz val="18"/>
      <name val="Verdana"/>
      <family val="2"/>
      <charset val="238"/>
    </font>
    <font>
      <sz val="18"/>
      <name val="Verdana"/>
      <family val="2"/>
      <charset val="238"/>
    </font>
    <font>
      <sz val="16"/>
      <name val="Verdana"/>
      <family val="2"/>
      <charset val="238"/>
    </font>
    <font>
      <u/>
      <sz val="16"/>
      <name val="Verdana"/>
      <family val="2"/>
      <charset val="238"/>
    </font>
    <font>
      <b/>
      <u/>
      <sz val="16"/>
      <name val="Verdana"/>
      <family val="2"/>
      <charset val="238"/>
    </font>
    <font>
      <b/>
      <sz val="16"/>
      <name val="Verdana"/>
      <family val="2"/>
      <charset val="238"/>
    </font>
    <font>
      <b/>
      <sz val="7.5"/>
      <name val="Verdana"/>
      <family val="2"/>
      <charset val="238"/>
    </font>
    <font>
      <b/>
      <u/>
      <sz val="7.5"/>
      <name val="Verdana"/>
      <family val="2"/>
      <charset val="238"/>
    </font>
    <font>
      <sz val="7.5"/>
      <name val="Verdana"/>
      <family val="2"/>
      <charset val="238"/>
    </font>
    <font>
      <b/>
      <sz val="9"/>
      <name val="Verdana"/>
      <family val="2"/>
      <charset val="238"/>
    </font>
    <font>
      <sz val="9"/>
      <name val="Verdana"/>
      <family val="2"/>
      <charset val="238"/>
    </font>
    <font>
      <b/>
      <sz val="10"/>
      <name val="Verdana"/>
      <family val="2"/>
      <charset val="238"/>
    </font>
    <font>
      <sz val="12"/>
      <color theme="1"/>
      <name val="Arial Narrow"/>
      <family val="2"/>
      <charset val="238"/>
    </font>
    <font>
      <b/>
      <sz val="36"/>
      <color theme="1"/>
      <name val="Verdana"/>
      <family val="2"/>
    </font>
    <font>
      <sz val="28"/>
      <color theme="1"/>
      <name val="Arial Narrow"/>
      <family val="2"/>
      <charset val="238"/>
    </font>
    <font>
      <b/>
      <sz val="36"/>
      <color theme="1"/>
      <name val="Arial Narrow"/>
      <family val="2"/>
      <charset val="238"/>
    </font>
    <font>
      <b/>
      <sz val="28"/>
      <color theme="1"/>
      <name val="Arial Narrow"/>
      <family val="2"/>
      <charset val="238"/>
    </font>
    <font>
      <b/>
      <sz val="26"/>
      <color theme="1"/>
      <name val="Verdana"/>
      <family val="2"/>
      <charset val="238"/>
    </font>
    <font>
      <b/>
      <sz val="18"/>
      <color theme="1"/>
      <name val="Arial Narrow"/>
      <family val="2"/>
      <charset val="238"/>
    </font>
    <font>
      <sz val="18"/>
      <color theme="1"/>
      <name val="Arial Narrow"/>
      <family val="2"/>
      <charset val="238"/>
    </font>
    <font>
      <b/>
      <sz val="24"/>
      <color theme="1"/>
      <name val="Arial Narrow"/>
      <family val="2"/>
    </font>
    <font>
      <b/>
      <sz val="18"/>
      <color theme="1"/>
      <name val="Times New Roman"/>
      <family val="1"/>
    </font>
    <font>
      <b/>
      <sz val="18"/>
      <color theme="1"/>
      <name val="Verdana"/>
      <family val="2"/>
      <charset val="238"/>
    </font>
    <font>
      <sz val="18"/>
      <color theme="1"/>
      <name val="Arial CE"/>
      <charset val="238"/>
    </font>
    <font>
      <sz val="14"/>
      <color theme="1"/>
      <name val="Arial CE"/>
      <charset val="238"/>
    </font>
    <font>
      <sz val="14"/>
      <color theme="1"/>
      <name val="Arial CE"/>
      <family val="2"/>
      <charset val="238"/>
    </font>
    <font>
      <sz val="14"/>
      <color theme="1"/>
      <name val="Verdana"/>
      <family val="2"/>
    </font>
    <font>
      <sz val="10"/>
      <color theme="1"/>
      <name val="Arial Narrow"/>
      <family val="2"/>
      <charset val="238"/>
    </font>
    <font>
      <sz val="18"/>
      <color theme="1"/>
      <name val="Verdana"/>
      <family val="2"/>
    </font>
    <font>
      <b/>
      <sz val="14"/>
      <color theme="1"/>
      <name val="Arial CE"/>
      <family val="2"/>
      <charset val="238"/>
    </font>
    <font>
      <sz val="18"/>
      <color theme="1"/>
      <name val="Arial"/>
      <family val="2"/>
      <charset val="238"/>
    </font>
    <font>
      <b/>
      <sz val="18"/>
      <color theme="1"/>
      <name val="Times New Roman"/>
      <family val="1"/>
      <charset val="238"/>
    </font>
    <font>
      <b/>
      <sz val="32"/>
      <color theme="1"/>
      <name val="Verdana"/>
      <family val="2"/>
    </font>
    <font>
      <b/>
      <sz val="32"/>
      <color theme="1"/>
      <name val="Arial Narrow"/>
      <family val="2"/>
      <charset val="238"/>
    </font>
    <font>
      <b/>
      <sz val="28"/>
      <color theme="1"/>
      <name val="Verdana"/>
      <family val="2"/>
      <charset val="238"/>
    </font>
    <font>
      <b/>
      <sz val="28"/>
      <color theme="1"/>
      <name val="Arial CE"/>
      <family val="2"/>
      <charset val="238"/>
    </font>
    <font>
      <b/>
      <sz val="28"/>
      <color theme="1"/>
      <name val="Arial CE"/>
      <charset val="238"/>
    </font>
    <font>
      <b/>
      <sz val="28"/>
      <color theme="1"/>
      <name val="Verdana"/>
      <family val="2"/>
    </font>
    <font>
      <sz val="10"/>
      <color theme="1"/>
      <name val="Arial CE"/>
      <charset val="238"/>
    </font>
    <font>
      <b/>
      <sz val="52"/>
      <color theme="1"/>
      <name val="Verdana"/>
      <family val="2"/>
    </font>
    <font>
      <b/>
      <sz val="8"/>
      <name val="Verdana"/>
      <family val="2"/>
      <charset val="238"/>
    </font>
    <font>
      <b/>
      <sz val="26"/>
      <name val="Verdana"/>
      <family val="2"/>
      <charset val="238"/>
    </font>
    <font>
      <sz val="24"/>
      <name val="Verdana"/>
      <family val="2"/>
      <charset val="238"/>
    </font>
    <font>
      <sz val="26"/>
      <name val="Verdana"/>
      <family val="2"/>
      <charset val="238"/>
    </font>
    <font>
      <sz val="10"/>
      <name val="Verdana"/>
      <family val="2"/>
      <charset val="238"/>
    </font>
    <font>
      <b/>
      <sz val="6.5"/>
      <name val="Verdana"/>
      <family val="2"/>
      <charset val="238"/>
    </font>
    <font>
      <sz val="8"/>
      <name val="Verdana"/>
      <family val="2"/>
      <charset val="238"/>
    </font>
    <font>
      <sz val="8"/>
      <name val="Arial CE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/>
  </cellStyleXfs>
  <cellXfs count="545">
    <xf numFmtId="0" fontId="0" fillId="0" borderId="0" xfId="0"/>
    <xf numFmtId="0" fontId="33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33" fillId="0" borderId="0" xfId="0" applyFont="1" applyProtection="1"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horizontal="right"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vertical="center"/>
      <protection locked="0"/>
    </xf>
    <xf numFmtId="3" fontId="50" fillId="0" borderId="0" xfId="0" applyNumberFormat="1" applyFont="1" applyAlignment="1" applyProtection="1">
      <alignment vertical="center"/>
      <protection locked="0"/>
    </xf>
    <xf numFmtId="0" fontId="51" fillId="0" borderId="0" xfId="0" applyFont="1" applyAlignment="1" applyProtection="1">
      <alignment vertical="center"/>
      <protection locked="0"/>
    </xf>
    <xf numFmtId="0" fontId="52" fillId="0" borderId="0" xfId="0" applyFont="1" applyAlignment="1" applyProtection="1">
      <alignment vertical="center"/>
      <protection locked="0"/>
    </xf>
    <xf numFmtId="0" fontId="39" fillId="0" borderId="0" xfId="0" applyFont="1" applyProtection="1">
      <protection locked="0"/>
    </xf>
    <xf numFmtId="0" fontId="41" fillId="0" borderId="0" xfId="0" applyFont="1" applyProtection="1">
      <protection locked="0"/>
    </xf>
    <xf numFmtId="0" fontId="37" fillId="0" borderId="0" xfId="0" applyFont="1" applyProtection="1">
      <protection locked="0"/>
    </xf>
    <xf numFmtId="0" fontId="37" fillId="0" borderId="0" xfId="0" applyFont="1" applyProtection="1">
      <protection locked="0"/>
    </xf>
    <xf numFmtId="0" fontId="40" fillId="0" borderId="0" xfId="0" applyFont="1" applyProtection="1">
      <protection locked="0"/>
    </xf>
    <xf numFmtId="0" fontId="48" fillId="0" borderId="0" xfId="0" applyFont="1" applyProtection="1">
      <protection locked="0"/>
    </xf>
    <xf numFmtId="0" fontId="39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0" fontId="39" fillId="0" borderId="0" xfId="0" applyFont="1" applyProtection="1">
      <protection locked="0"/>
    </xf>
    <xf numFmtId="0" fontId="40" fillId="0" borderId="0" xfId="0" applyFont="1" applyProtection="1">
      <protection locked="0"/>
    </xf>
    <xf numFmtId="0" fontId="34" fillId="0" borderId="0" xfId="0" applyFont="1" applyAlignment="1" applyProtection="1">
      <alignment horizontal="left" vertical="top" wrapText="1"/>
      <protection locked="0"/>
    </xf>
    <xf numFmtId="0" fontId="35" fillId="5" borderId="0" xfId="0" applyFont="1" applyFill="1" applyAlignment="1" applyProtection="1">
      <alignment vertical="center"/>
      <protection locked="0"/>
    </xf>
    <xf numFmtId="0" fontId="5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4" fillId="0" borderId="0" xfId="0" applyFont="1" applyAlignment="1" applyProtection="1">
      <alignment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 applyProtection="1">
      <alignment horizontal="center" vertical="center"/>
      <protection locked="0"/>
    </xf>
    <xf numFmtId="3" fontId="5" fillId="0" borderId="8" xfId="0" applyNumberFormat="1" applyFont="1" applyBorder="1" applyAlignment="1" applyProtection="1">
      <alignment horizontal="center" vertical="center"/>
      <protection locked="0"/>
    </xf>
    <xf numFmtId="3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3" fontId="5" fillId="0" borderId="2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3" fontId="5" fillId="0" borderId="5" xfId="0" applyNumberFormat="1" applyFont="1" applyBorder="1" applyAlignment="1" applyProtection="1">
      <alignment horizontal="center" vertical="center"/>
      <protection locked="0"/>
    </xf>
    <xf numFmtId="3" fontId="5" fillId="0" borderId="6" xfId="0" applyNumberFormat="1" applyFont="1" applyBorder="1" applyAlignment="1" applyProtection="1">
      <alignment horizontal="center" vertical="center"/>
      <protection locked="0"/>
    </xf>
    <xf numFmtId="3" fontId="5" fillId="0" borderId="4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 applyProtection="1">
      <alignment horizontal="center" vertical="center"/>
      <protection locked="0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3" fontId="5" fillId="0" borderId="14" xfId="0" applyNumberFormat="1" applyFont="1" applyBorder="1" applyAlignment="1" applyProtection="1">
      <alignment horizontal="center" vertical="center"/>
      <protection locked="0"/>
    </xf>
    <xf numFmtId="3" fontId="5" fillId="0" borderId="16" xfId="0" applyNumberFormat="1" applyFont="1" applyBorder="1" applyAlignment="1" applyProtection="1">
      <alignment horizontal="center" vertical="center"/>
      <protection locked="0"/>
    </xf>
    <xf numFmtId="3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3" fontId="5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 applyProtection="1">
      <alignment horizontal="center" vertical="center"/>
      <protection locked="0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 applyProtection="1">
      <alignment horizontal="center" vertical="center"/>
      <protection locked="0"/>
    </xf>
    <xf numFmtId="3" fontId="5" fillId="0" borderId="21" xfId="0" applyNumberFormat="1" applyFont="1" applyBorder="1" applyAlignment="1" applyProtection="1">
      <alignment horizontal="center" vertical="center"/>
      <protection locked="0"/>
    </xf>
    <xf numFmtId="3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3" fontId="5" fillId="0" borderId="27" xfId="0" applyNumberFormat="1" applyFont="1" applyBorder="1" applyAlignment="1" applyProtection="1">
      <alignment horizontal="center" vertical="center"/>
      <protection locked="0"/>
    </xf>
    <xf numFmtId="3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3" fontId="5" fillId="0" borderId="30" xfId="0" applyNumberFormat="1" applyFont="1" applyBorder="1" applyAlignment="1" applyProtection="1">
      <alignment horizontal="center" vertical="center"/>
      <protection locked="0"/>
    </xf>
    <xf numFmtId="3" fontId="5" fillId="0" borderId="29" xfId="0" applyNumberFormat="1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3" fontId="5" fillId="0" borderId="32" xfId="0" applyNumberFormat="1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right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3" fontId="9" fillId="0" borderId="20" xfId="0" applyNumberFormat="1" applyFont="1" applyBorder="1" applyAlignment="1" applyProtection="1">
      <alignment horizontal="center" vertical="center"/>
      <protection locked="0"/>
    </xf>
    <xf numFmtId="3" fontId="9" fillId="0" borderId="21" xfId="0" applyNumberFormat="1" applyFont="1" applyBorder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vertical="center"/>
      <protection locked="0"/>
    </xf>
    <xf numFmtId="0" fontId="56" fillId="0" borderId="0" xfId="0" applyFont="1" applyAlignment="1" applyProtection="1">
      <alignment vertical="center"/>
      <protection locked="0"/>
    </xf>
    <xf numFmtId="3" fontId="56" fillId="0" borderId="0" xfId="0" applyNumberFormat="1" applyFont="1" applyAlignment="1" applyProtection="1">
      <alignment vertical="center"/>
      <protection locked="0"/>
    </xf>
    <xf numFmtId="0" fontId="55" fillId="0" borderId="0" xfId="0" applyFont="1" applyAlignment="1" applyProtection="1">
      <alignment vertical="center"/>
      <protection locked="0"/>
    </xf>
    <xf numFmtId="0" fontId="57" fillId="0" borderId="0" xfId="0" applyFont="1" applyAlignment="1" applyProtection="1">
      <alignment vertical="center"/>
      <protection locked="0"/>
    </xf>
    <xf numFmtId="3" fontId="57" fillId="0" borderId="0" xfId="0" applyNumberFormat="1" applyFont="1" applyAlignment="1" applyProtection="1">
      <alignment vertical="center"/>
      <protection locked="0"/>
    </xf>
    <xf numFmtId="0" fontId="57" fillId="0" borderId="0" xfId="0" applyFont="1" applyAlignment="1" applyProtection="1">
      <alignment horizontal="right" vertical="center"/>
      <protection locked="0"/>
    </xf>
    <xf numFmtId="0" fontId="58" fillId="0" borderId="0" xfId="0" applyFont="1" applyAlignment="1" applyProtection="1">
      <alignment vertical="center"/>
      <protection locked="0"/>
    </xf>
    <xf numFmtId="3" fontId="57" fillId="0" borderId="0" xfId="0" applyNumberFormat="1" applyFont="1" applyAlignment="1" applyProtection="1">
      <alignment horizontal="right" vertical="center"/>
      <protection locked="0"/>
    </xf>
    <xf numFmtId="3" fontId="58" fillId="0" borderId="0" xfId="0" applyNumberFormat="1" applyFont="1" applyAlignment="1" applyProtection="1">
      <alignment vertical="center"/>
      <protection locked="0"/>
    </xf>
    <xf numFmtId="3" fontId="5" fillId="0" borderId="34" xfId="0" applyNumberFormat="1" applyFont="1" applyBorder="1" applyAlignment="1" applyProtection="1">
      <alignment horizontal="center" vertical="center"/>
      <protection locked="0"/>
    </xf>
    <xf numFmtId="3" fontId="5" fillId="0" borderId="37" xfId="0" applyNumberFormat="1" applyFont="1" applyBorder="1" applyAlignment="1" applyProtection="1">
      <alignment horizontal="center" vertical="center"/>
      <protection locked="0"/>
    </xf>
    <xf numFmtId="0" fontId="6" fillId="6" borderId="33" xfId="0" applyFont="1" applyFill="1" applyBorder="1" applyAlignment="1" applyProtection="1">
      <alignment horizontal="center" vertical="center"/>
      <protection locked="0"/>
    </xf>
    <xf numFmtId="0" fontId="6" fillId="6" borderId="32" xfId="0" applyFont="1" applyFill="1" applyBorder="1" applyAlignment="1">
      <alignment horizontal="center" vertical="center"/>
    </xf>
    <xf numFmtId="3" fontId="6" fillId="6" borderId="20" xfId="0" applyNumberFormat="1" applyFont="1" applyFill="1" applyBorder="1" applyAlignment="1">
      <alignment horizontal="center" vertical="center"/>
    </xf>
    <xf numFmtId="3" fontId="6" fillId="6" borderId="21" xfId="0" applyNumberFormat="1" applyFont="1" applyFill="1" applyBorder="1" applyAlignment="1">
      <alignment horizontal="center" vertical="center"/>
    </xf>
    <xf numFmtId="3" fontId="6" fillId="6" borderId="32" xfId="0" applyNumberFormat="1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7" borderId="33" xfId="0" applyFont="1" applyFill="1" applyBorder="1" applyAlignment="1" applyProtection="1">
      <alignment horizontal="center" vertical="center"/>
      <protection locked="0"/>
    </xf>
    <xf numFmtId="0" fontId="6" fillId="7" borderId="32" xfId="0" applyFont="1" applyFill="1" applyBorder="1" applyAlignment="1">
      <alignment horizontal="center" vertical="center"/>
    </xf>
    <xf numFmtId="3" fontId="6" fillId="7" borderId="20" xfId="0" applyNumberFormat="1" applyFont="1" applyFill="1" applyBorder="1" applyAlignment="1">
      <alignment horizontal="center" vertical="center"/>
    </xf>
    <xf numFmtId="3" fontId="6" fillId="7" borderId="21" xfId="0" applyNumberFormat="1" applyFont="1" applyFill="1" applyBorder="1" applyAlignment="1">
      <alignment horizontal="center" vertical="center"/>
    </xf>
    <xf numFmtId="3" fontId="6" fillId="7" borderId="32" xfId="0" applyNumberFormat="1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3" fontId="6" fillId="7" borderId="29" xfId="0" applyNumberFormat="1" applyFont="1" applyFill="1" applyBorder="1" applyAlignment="1">
      <alignment horizontal="center" vertical="center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3" fontId="6" fillId="7" borderId="30" xfId="0" applyNumberFormat="1" applyFont="1" applyFill="1" applyBorder="1" applyAlignment="1">
      <alignment horizontal="center" vertical="center"/>
    </xf>
    <xf numFmtId="1" fontId="6" fillId="7" borderId="32" xfId="0" applyNumberFormat="1" applyFont="1" applyFill="1" applyBorder="1" applyAlignment="1">
      <alignment horizontal="center" vertical="center"/>
    </xf>
    <xf numFmtId="1" fontId="6" fillId="6" borderId="29" xfId="0" applyNumberFormat="1" applyFont="1" applyFill="1" applyBorder="1" applyAlignment="1">
      <alignment horizontal="center" vertical="center"/>
    </xf>
    <xf numFmtId="0" fontId="35" fillId="8" borderId="0" xfId="0" applyFont="1" applyFill="1" applyAlignment="1" applyProtection="1">
      <alignment vertical="center"/>
      <protection locked="0"/>
    </xf>
    <xf numFmtId="0" fontId="36" fillId="8" borderId="0" xfId="0" applyFont="1" applyFill="1" applyAlignment="1" applyProtection="1">
      <alignment horizontal="center" vertical="center"/>
      <protection locked="0"/>
    </xf>
    <xf numFmtId="0" fontId="6" fillId="9" borderId="33" xfId="0" applyFont="1" applyFill="1" applyBorder="1" applyAlignment="1" applyProtection="1">
      <alignment horizontal="center" vertical="center"/>
      <protection locked="0"/>
    </xf>
    <xf numFmtId="0" fontId="6" fillId="9" borderId="32" xfId="0" applyFont="1" applyFill="1" applyBorder="1" applyAlignment="1">
      <alignment horizontal="center" vertical="center"/>
    </xf>
    <xf numFmtId="3" fontId="6" fillId="9" borderId="20" xfId="0" applyNumberFormat="1" applyFont="1" applyFill="1" applyBorder="1" applyAlignment="1">
      <alignment horizontal="center" vertical="center"/>
    </xf>
    <xf numFmtId="3" fontId="6" fillId="9" borderId="21" xfId="0" applyNumberFormat="1" applyFont="1" applyFill="1" applyBorder="1" applyAlignment="1">
      <alignment horizontal="center" vertical="center"/>
    </xf>
    <xf numFmtId="3" fontId="6" fillId="9" borderId="32" xfId="0" applyNumberFormat="1" applyFont="1" applyFill="1" applyBorder="1" applyAlignment="1">
      <alignment horizontal="center" vertical="center"/>
    </xf>
    <xf numFmtId="0" fontId="6" fillId="9" borderId="20" xfId="0" applyFont="1" applyFill="1" applyBorder="1" applyAlignment="1">
      <alignment horizontal="center" vertical="center"/>
    </xf>
    <xf numFmtId="0" fontId="6" fillId="9" borderId="33" xfId="0" applyFont="1" applyFill="1" applyBorder="1" applyAlignment="1">
      <alignment horizontal="center" vertical="center"/>
    </xf>
    <xf numFmtId="1" fontId="6" fillId="9" borderId="32" xfId="0" applyNumberFormat="1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0" fontId="35" fillId="8" borderId="40" xfId="0" applyFont="1" applyFill="1" applyBorder="1" applyAlignment="1" applyProtection="1">
      <alignment vertical="center"/>
      <protection locked="0"/>
    </xf>
    <xf numFmtId="0" fontId="45" fillId="0" borderId="41" xfId="0" applyFont="1" applyBorder="1" applyAlignment="1" applyProtection="1">
      <alignment vertical="center"/>
      <protection locked="0"/>
    </xf>
    <xf numFmtId="3" fontId="6" fillId="9" borderId="42" xfId="0" applyNumberFormat="1" applyFont="1" applyFill="1" applyBorder="1" applyAlignment="1">
      <alignment horizontal="center" vertical="center"/>
    </xf>
    <xf numFmtId="3" fontId="6" fillId="9" borderId="0" xfId="0" applyNumberFormat="1" applyFont="1" applyFill="1" applyAlignment="1">
      <alignment horizontal="center" vertical="center"/>
    </xf>
    <xf numFmtId="3" fontId="6" fillId="9" borderId="33" xfId="0" applyNumberFormat="1" applyFont="1" applyFill="1" applyBorder="1" applyAlignment="1">
      <alignment horizontal="center" vertical="center"/>
    </xf>
    <xf numFmtId="3" fontId="6" fillId="7" borderId="43" xfId="0" applyNumberFormat="1" applyFont="1" applyFill="1" applyBorder="1" applyAlignment="1">
      <alignment horizontal="center" vertical="center"/>
    </xf>
    <xf numFmtId="3" fontId="6" fillId="7" borderId="0" xfId="0" applyNumberFormat="1" applyFont="1" applyFill="1" applyAlignment="1">
      <alignment horizontal="center" vertical="center"/>
    </xf>
    <xf numFmtId="3" fontId="6" fillId="9" borderId="43" xfId="0" applyNumberFormat="1" applyFont="1" applyFill="1" applyBorder="1" applyAlignment="1">
      <alignment horizontal="center" vertical="center"/>
    </xf>
    <xf numFmtId="0" fontId="19" fillId="0" borderId="0" xfId="2" applyFont="1" applyAlignment="1">
      <alignment horizontal="left" vertical="center"/>
    </xf>
    <xf numFmtId="0" fontId="20" fillId="0" borderId="0" xfId="2" applyFont="1" applyBorder="1"/>
    <xf numFmtId="0" fontId="21" fillId="0" borderId="0" xfId="2" applyFont="1" applyBorder="1"/>
    <xf numFmtId="0" fontId="22" fillId="0" borderId="0" xfId="2" applyFont="1" applyBorder="1"/>
    <xf numFmtId="0" fontId="19" fillId="0" borderId="0" xfId="2" applyFont="1" applyBorder="1"/>
    <xf numFmtId="0" fontId="23" fillId="0" borderId="0" xfId="2" applyFont="1" applyAlignment="1">
      <alignment horizontal="left" vertical="center"/>
    </xf>
    <xf numFmtId="0" fontId="24" fillId="0" borderId="0" xfId="2" applyFont="1" applyBorder="1"/>
    <xf numFmtId="0" fontId="25" fillId="0" borderId="0" xfId="2" applyFont="1" applyBorder="1"/>
    <xf numFmtId="0" fontId="23" fillId="0" borderId="0" xfId="2" applyFont="1" applyBorder="1"/>
    <xf numFmtId="0" fontId="26" fillId="0" borderId="0" xfId="2" applyFont="1" applyBorder="1"/>
    <xf numFmtId="0" fontId="25" fillId="0" borderId="0" xfId="2" applyFont="1" applyBorder="1" applyAlignment="1">
      <alignment horizontal="left" vertical="center"/>
    </xf>
    <xf numFmtId="0" fontId="23" fillId="0" borderId="0" xfId="2" applyFont="1" applyBorder="1" applyAlignment="1">
      <alignment horizontal="center" vertical="center"/>
    </xf>
    <xf numFmtId="0" fontId="23" fillId="0" borderId="0" xfId="2" applyFont="1" applyFill="1" applyBorder="1" applyAlignment="1">
      <alignment horizontal="center" vertical="center"/>
    </xf>
    <xf numFmtId="0" fontId="27" fillId="0" borderId="0" xfId="2" applyFont="1" applyBorder="1" applyAlignment="1">
      <alignment horizontal="center" vertical="center"/>
    </xf>
    <xf numFmtId="0" fontId="28" fillId="0" borderId="0" xfId="2" applyFont="1" applyBorder="1" applyAlignment="1">
      <alignment horizontal="left" vertical="center"/>
    </xf>
    <xf numFmtId="0" fontId="29" fillId="0" borderId="0" xfId="2" applyFont="1" applyBorder="1" applyAlignment="1">
      <alignment horizontal="center" vertical="center"/>
    </xf>
    <xf numFmtId="0" fontId="29" fillId="0" borderId="0" xfId="2" applyFont="1" applyFill="1" applyBorder="1" applyAlignment="1">
      <alignment horizontal="center" vertical="center"/>
    </xf>
    <xf numFmtId="0" fontId="29" fillId="0" borderId="0" xfId="2" applyFont="1" applyBorder="1"/>
    <xf numFmtId="0" fontId="30" fillId="2" borderId="47" xfId="2" applyFont="1" applyFill="1" applyBorder="1" applyAlignment="1">
      <alignment horizontal="center" vertical="center" wrapText="1"/>
    </xf>
    <xf numFmtId="0" fontId="30" fillId="2" borderId="48" xfId="2" applyFont="1" applyFill="1" applyBorder="1" applyAlignment="1">
      <alignment horizontal="center" vertical="center" wrapText="1"/>
    </xf>
    <xf numFmtId="0" fontId="30" fillId="2" borderId="49" xfId="2" applyFont="1" applyFill="1" applyBorder="1" applyAlignment="1">
      <alignment horizontal="center" vertical="center"/>
    </xf>
    <xf numFmtId="0" fontId="31" fillId="0" borderId="0" xfId="2" applyFont="1" applyBorder="1"/>
    <xf numFmtId="0" fontId="30" fillId="2" borderId="50" xfId="2" applyFont="1" applyFill="1" applyBorder="1" applyAlignment="1">
      <alignment horizontal="center" vertical="center" wrapText="1"/>
    </xf>
    <xf numFmtId="0" fontId="30" fillId="2" borderId="51" xfId="2" applyFont="1" applyFill="1" applyBorder="1" applyAlignment="1">
      <alignment horizontal="center" vertical="center" wrapText="1"/>
    </xf>
    <xf numFmtId="0" fontId="31" fillId="3" borderId="49" xfId="2" applyFont="1" applyFill="1" applyBorder="1" applyAlignment="1">
      <alignment horizontal="center" vertical="center" textRotation="90" wrapText="1"/>
    </xf>
    <xf numFmtId="0" fontId="30" fillId="3" borderId="52" xfId="2" applyFont="1" applyFill="1" applyBorder="1" applyAlignment="1">
      <alignment horizontal="center" vertical="center" wrapText="1"/>
    </xf>
    <xf numFmtId="0" fontId="30" fillId="3" borderId="49" xfId="2" applyFont="1" applyFill="1" applyBorder="1" applyAlignment="1">
      <alignment horizontal="center" vertical="center" wrapText="1"/>
    </xf>
    <xf numFmtId="0" fontId="31" fillId="2" borderId="53" xfId="2" applyFont="1" applyFill="1" applyBorder="1"/>
    <xf numFmtId="0" fontId="31" fillId="2" borderId="0" xfId="2" applyFont="1" applyFill="1" applyBorder="1"/>
    <xf numFmtId="0" fontId="31" fillId="2" borderId="54" xfId="2" applyFont="1" applyFill="1" applyBorder="1"/>
    <xf numFmtId="0" fontId="30" fillId="3" borderId="50" xfId="2" applyFont="1" applyFill="1" applyBorder="1" applyAlignment="1">
      <alignment horizontal="center" vertical="center" textRotation="90" wrapText="1"/>
    </xf>
    <xf numFmtId="0" fontId="31" fillId="4" borderId="52" xfId="2" applyFont="1" applyFill="1" applyBorder="1" applyAlignment="1">
      <alignment horizontal="center" vertical="center" textRotation="90" wrapText="1"/>
    </xf>
    <xf numFmtId="0" fontId="31" fillId="4" borderId="49" xfId="2" applyFont="1" applyFill="1" applyBorder="1" applyAlignment="1">
      <alignment horizontal="center" vertical="center" textRotation="90" wrapText="1"/>
    </xf>
    <xf numFmtId="0" fontId="30" fillId="2" borderId="55" xfId="2" applyFont="1" applyFill="1" applyBorder="1" applyAlignment="1">
      <alignment horizontal="center" vertical="center" wrapText="1"/>
    </xf>
    <xf numFmtId="0" fontId="30" fillId="2" borderId="56" xfId="2" applyFont="1" applyFill="1" applyBorder="1" applyAlignment="1">
      <alignment horizontal="center" vertical="center" wrapText="1"/>
    </xf>
    <xf numFmtId="0" fontId="30" fillId="2" borderId="52" xfId="2" applyFont="1" applyFill="1" applyBorder="1" applyAlignment="1">
      <alignment horizontal="center" vertical="center" wrapText="1"/>
    </xf>
    <xf numFmtId="0" fontId="31" fillId="2" borderId="57" xfId="2" applyFont="1" applyFill="1" applyBorder="1"/>
    <xf numFmtId="0" fontId="31" fillId="2" borderId="56" xfId="2" applyFont="1" applyFill="1" applyBorder="1"/>
    <xf numFmtId="0" fontId="31" fillId="2" borderId="52" xfId="2" applyFont="1" applyFill="1" applyBorder="1"/>
    <xf numFmtId="0" fontId="31" fillId="0" borderId="49" xfId="2" applyFont="1" applyBorder="1" applyAlignment="1">
      <alignment horizontal="center" vertical="center" wrapText="1"/>
    </xf>
    <xf numFmtId="0" fontId="31" fillId="0" borderId="49" xfId="2" applyFont="1" applyBorder="1" applyAlignment="1">
      <alignment vertical="center" wrapText="1"/>
    </xf>
    <xf numFmtId="0" fontId="30" fillId="4" borderId="49" xfId="2" applyFont="1" applyFill="1" applyBorder="1" applyAlignment="1">
      <alignment horizontal="center" vertical="center" wrapText="1"/>
    </xf>
    <xf numFmtId="0" fontId="31" fillId="0" borderId="49" xfId="2" applyFont="1" applyFill="1" applyBorder="1" applyAlignment="1">
      <alignment horizontal="center" vertical="center" wrapText="1"/>
    </xf>
    <xf numFmtId="0" fontId="30" fillId="4" borderId="49" xfId="2" applyFont="1" applyFill="1" applyBorder="1" applyAlignment="1">
      <alignment horizontal="center" vertical="center"/>
    </xf>
    <xf numFmtId="0" fontId="31" fillId="0" borderId="49" xfId="2" applyFont="1" applyFill="1" applyBorder="1" applyAlignment="1">
      <alignment horizontal="center"/>
    </xf>
    <xf numFmtId="0" fontId="30" fillId="2" borderId="49" xfId="2" applyFont="1" applyFill="1" applyBorder="1" applyAlignment="1">
      <alignment horizontal="center" vertical="center" wrapText="1"/>
    </xf>
    <xf numFmtId="0" fontId="30" fillId="2" borderId="57" xfId="2" applyFont="1" applyFill="1" applyBorder="1" applyAlignment="1">
      <alignment horizontal="center" vertical="center" wrapText="1"/>
    </xf>
    <xf numFmtId="0" fontId="31" fillId="2" borderId="56" xfId="2" applyFont="1" applyFill="1" applyBorder="1" applyAlignment="1">
      <alignment horizontal="center" vertical="center" wrapText="1"/>
    </xf>
    <xf numFmtId="0" fontId="31" fillId="2" borderId="52" xfId="2" applyFont="1" applyFill="1" applyBorder="1" applyAlignment="1">
      <alignment horizontal="center" vertical="center" wrapText="1"/>
    </xf>
    <xf numFmtId="0" fontId="31" fillId="0" borderId="49" xfId="2" applyFont="1" applyBorder="1" applyAlignment="1">
      <alignment horizontal="center"/>
    </xf>
    <xf numFmtId="0" fontId="31" fillId="0" borderId="49" xfId="2" applyFont="1" applyFill="1" applyBorder="1" applyAlignment="1">
      <alignment horizontal="center" vertical="center"/>
    </xf>
    <xf numFmtId="0" fontId="31" fillId="0" borderId="49" xfId="2" applyFont="1" applyBorder="1" applyAlignment="1">
      <alignment horizontal="center" vertical="center"/>
    </xf>
    <xf numFmtId="0" fontId="31" fillId="0" borderId="47" xfId="2" applyFont="1" applyBorder="1" applyAlignment="1">
      <alignment vertical="center" wrapText="1"/>
    </xf>
    <xf numFmtId="0" fontId="30" fillId="4" borderId="47" xfId="2" applyFont="1" applyFill="1" applyBorder="1" applyAlignment="1">
      <alignment horizontal="center" vertical="center" wrapText="1"/>
    </xf>
    <xf numFmtId="0" fontId="31" fillId="0" borderId="47" xfId="2" applyFont="1" applyFill="1" applyBorder="1" applyAlignment="1">
      <alignment horizontal="center" vertical="center"/>
    </xf>
    <xf numFmtId="0" fontId="31" fillId="0" borderId="47" xfId="2" applyFont="1" applyFill="1" applyBorder="1" applyAlignment="1">
      <alignment horizontal="center" vertical="center" wrapText="1"/>
    </xf>
    <xf numFmtId="0" fontId="31" fillId="0" borderId="47" xfId="2" applyFont="1" applyFill="1" applyBorder="1" applyAlignment="1">
      <alignment horizontal="center"/>
    </xf>
    <xf numFmtId="0" fontId="30" fillId="4" borderId="47" xfId="2" applyFont="1" applyFill="1" applyBorder="1" applyAlignment="1">
      <alignment horizontal="center" vertical="center"/>
    </xf>
    <xf numFmtId="0" fontId="31" fillId="0" borderId="24" xfId="2" applyFont="1" applyBorder="1" applyAlignment="1" applyProtection="1">
      <alignment horizontal="left" vertical="center" wrapText="1"/>
      <protection locked="0"/>
    </xf>
    <xf numFmtId="0" fontId="31" fillId="0" borderId="7" xfId="2" applyFont="1" applyFill="1" applyBorder="1" applyAlignment="1">
      <alignment horizontal="center" vertical="center"/>
    </xf>
    <xf numFmtId="0" fontId="31" fillId="0" borderId="7" xfId="2" applyFont="1" applyFill="1" applyBorder="1" applyAlignment="1">
      <alignment horizontal="center" vertical="center" wrapText="1"/>
    </xf>
    <xf numFmtId="0" fontId="31" fillId="0" borderId="7" xfId="2" applyFont="1" applyFill="1" applyBorder="1" applyAlignment="1">
      <alignment horizontal="center"/>
    </xf>
    <xf numFmtId="0" fontId="31" fillId="0" borderId="7" xfId="2" applyFont="1" applyBorder="1" applyAlignment="1" applyProtection="1">
      <alignment horizontal="left" vertical="center" wrapText="1"/>
      <protection locked="0"/>
    </xf>
    <xf numFmtId="0" fontId="31" fillId="2" borderId="51" xfId="2" applyFont="1" applyFill="1" applyBorder="1" applyAlignment="1">
      <alignment horizontal="center" vertical="center" wrapText="1"/>
    </xf>
    <xf numFmtId="0" fontId="31" fillId="2" borderId="58" xfId="2" applyFont="1" applyFill="1" applyBorder="1" applyAlignment="1">
      <alignment horizontal="center" vertical="center" wrapText="1"/>
    </xf>
    <xf numFmtId="0" fontId="31" fillId="2" borderId="55" xfId="2" applyFont="1" applyFill="1" applyBorder="1"/>
    <xf numFmtId="0" fontId="31" fillId="2" borderId="51" xfId="2" applyFont="1" applyFill="1" applyBorder="1"/>
    <xf numFmtId="0" fontId="31" fillId="2" borderId="58" xfId="2" applyFont="1" applyFill="1" applyBorder="1"/>
    <xf numFmtId="0" fontId="31" fillId="0" borderId="49" xfId="2" applyFont="1" applyBorder="1" applyAlignment="1">
      <alignment horizontal="left" vertical="center" wrapText="1"/>
    </xf>
    <xf numFmtId="0" fontId="27" fillId="10" borderId="49" xfId="2" applyFont="1" applyFill="1" applyBorder="1"/>
    <xf numFmtId="0" fontId="32" fillId="10" borderId="49" xfId="2" applyFont="1" applyFill="1" applyBorder="1" applyAlignment="1">
      <alignment horizontal="center" vertical="center"/>
    </xf>
    <xf numFmtId="0" fontId="30" fillId="0" borderId="49" xfId="2" applyFont="1" applyBorder="1" applyAlignment="1">
      <alignment horizontal="center" vertical="center"/>
    </xf>
    <xf numFmtId="0" fontId="27" fillId="0" borderId="0" xfId="2" applyFont="1" applyBorder="1"/>
    <xf numFmtId="0" fontId="6" fillId="11" borderId="4" xfId="0" applyFont="1" applyFill="1" applyBorder="1" applyAlignment="1">
      <alignment horizontal="center" vertical="center" wrapText="1"/>
    </xf>
    <xf numFmtId="3" fontId="5" fillId="11" borderId="5" xfId="0" applyNumberFormat="1" applyFont="1" applyFill="1" applyBorder="1" applyAlignment="1">
      <alignment horizontal="center" vertical="center"/>
    </xf>
    <xf numFmtId="3" fontId="5" fillId="11" borderId="5" xfId="0" applyNumberFormat="1" applyFont="1" applyFill="1" applyBorder="1" applyAlignment="1">
      <alignment horizontal="center" vertical="center" wrapText="1"/>
    </xf>
    <xf numFmtId="3" fontId="5" fillId="11" borderId="2" xfId="0" applyNumberFormat="1" applyFont="1" applyFill="1" applyBorder="1" applyAlignment="1" applyProtection="1">
      <alignment horizontal="center" vertical="center"/>
      <protection locked="0"/>
    </xf>
    <xf numFmtId="3" fontId="5" fillId="11" borderId="7" xfId="0" applyNumberFormat="1" applyFont="1" applyFill="1" applyBorder="1" applyAlignment="1" applyProtection="1">
      <alignment horizontal="center" vertical="center"/>
      <protection locked="0"/>
    </xf>
    <xf numFmtId="3" fontId="5" fillId="11" borderId="5" xfId="0" applyNumberFormat="1" applyFont="1" applyFill="1" applyBorder="1" applyAlignment="1" applyProtection="1">
      <alignment horizontal="center" vertical="center"/>
      <protection locked="0"/>
    </xf>
    <xf numFmtId="3" fontId="5" fillId="11" borderId="6" xfId="0" applyNumberFormat="1" applyFont="1" applyFill="1" applyBorder="1" applyAlignment="1" applyProtection="1">
      <alignment horizontal="center" vertical="center"/>
      <protection locked="0"/>
    </xf>
    <xf numFmtId="3" fontId="5" fillId="11" borderId="8" xfId="0" applyNumberFormat="1" applyFont="1" applyFill="1" applyBorder="1" applyAlignment="1" applyProtection="1">
      <alignment horizontal="center" vertical="center"/>
      <protection locked="0"/>
    </xf>
    <xf numFmtId="0" fontId="5" fillId="11" borderId="2" xfId="0" applyFont="1" applyFill="1" applyBorder="1" applyAlignment="1" applyProtection="1">
      <alignment horizontal="center" vertical="center"/>
      <protection locked="0"/>
    </xf>
    <xf numFmtId="0" fontId="5" fillId="11" borderId="7" xfId="0" applyFont="1" applyFill="1" applyBorder="1" applyAlignment="1" applyProtection="1">
      <alignment horizontal="center" vertical="center"/>
      <protection locked="0"/>
    </xf>
    <xf numFmtId="0" fontId="5" fillId="11" borderId="3" xfId="0" applyFont="1" applyFill="1" applyBorder="1" applyAlignment="1" applyProtection="1">
      <alignment horizontal="center" vertical="center"/>
      <protection locked="0"/>
    </xf>
    <xf numFmtId="3" fontId="5" fillId="11" borderId="2" xfId="0" applyNumberFormat="1" applyFont="1" applyFill="1" applyBorder="1" applyAlignment="1">
      <alignment horizontal="center" vertical="center"/>
    </xf>
    <xf numFmtId="3" fontId="5" fillId="11" borderId="7" xfId="0" applyNumberFormat="1" applyFont="1" applyFill="1" applyBorder="1" applyAlignment="1">
      <alignment horizontal="center" vertical="center"/>
    </xf>
    <xf numFmtId="0" fontId="35" fillId="11" borderId="0" xfId="0" applyFont="1" applyFill="1" applyAlignment="1" applyProtection="1">
      <alignment vertical="center"/>
      <protection locked="0"/>
    </xf>
    <xf numFmtId="0" fontId="33" fillId="11" borderId="0" xfId="0" applyFont="1" applyFill="1" applyAlignment="1" applyProtection="1">
      <alignment vertical="center"/>
      <protection locked="0"/>
    </xf>
    <xf numFmtId="0" fontId="31" fillId="11" borderId="49" xfId="2" applyFont="1" applyFill="1" applyBorder="1" applyAlignment="1">
      <alignment horizontal="center" vertical="center" wrapText="1"/>
    </xf>
    <xf numFmtId="0" fontId="31" fillId="11" borderId="24" xfId="2" applyFont="1" applyFill="1" applyBorder="1" applyAlignment="1" applyProtection="1">
      <alignment horizontal="left" vertical="center" wrapText="1"/>
      <protection locked="0"/>
    </xf>
    <xf numFmtId="0" fontId="31" fillId="11" borderId="7" xfId="2" applyFont="1" applyFill="1" applyBorder="1" applyAlignment="1">
      <alignment horizontal="center" vertical="center"/>
    </xf>
    <xf numFmtId="0" fontId="31" fillId="11" borderId="7" xfId="2" applyFont="1" applyFill="1" applyBorder="1" applyAlignment="1">
      <alignment horizontal="center" vertical="center" wrapText="1"/>
    </xf>
    <xf numFmtId="0" fontId="31" fillId="11" borderId="7" xfId="2" applyFont="1" applyFill="1" applyBorder="1" applyAlignment="1">
      <alignment horizontal="center"/>
    </xf>
    <xf numFmtId="0" fontId="30" fillId="12" borderId="47" xfId="2" applyFont="1" applyFill="1" applyBorder="1" applyAlignment="1">
      <alignment horizontal="center" vertical="center"/>
    </xf>
    <xf numFmtId="0" fontId="31" fillId="11" borderId="0" xfId="2" applyFont="1" applyFill="1" applyBorder="1"/>
    <xf numFmtId="0" fontId="31" fillId="11" borderId="49" xfId="2" applyFont="1" applyFill="1" applyBorder="1" applyAlignment="1">
      <alignment vertical="center" wrapText="1"/>
    </xf>
    <xf numFmtId="3" fontId="5" fillId="0" borderId="34" xfId="0" applyNumberFormat="1" applyFont="1" applyFill="1" applyBorder="1" applyAlignment="1" applyProtection="1">
      <alignment horizontal="center" vertical="center"/>
      <protection locked="0"/>
    </xf>
    <xf numFmtId="3" fontId="5" fillId="0" borderId="8" xfId="0" applyNumberFormat="1" applyFont="1" applyFill="1" applyBorder="1" applyAlignment="1" applyProtection="1">
      <alignment horizontal="center" vertical="center"/>
      <protection locked="0"/>
    </xf>
    <xf numFmtId="3" fontId="5" fillId="0" borderId="12" xfId="0" applyNumberFormat="1" applyFont="1" applyFill="1" applyBorder="1" applyAlignment="1" applyProtection="1">
      <alignment horizontal="center" vertical="center"/>
      <protection locked="0"/>
    </xf>
    <xf numFmtId="3" fontId="5" fillId="0" borderId="10" xfId="0" applyNumberFormat="1" applyFont="1" applyFill="1" applyBorder="1" applyAlignment="1" applyProtection="1">
      <alignment horizontal="center" vertical="center"/>
      <protection locked="0"/>
    </xf>
    <xf numFmtId="3" fontId="5" fillId="0" borderId="11" xfId="0" applyNumberFormat="1" applyFont="1" applyFill="1" applyBorder="1" applyAlignment="1" applyProtection="1">
      <alignment horizontal="center" vertical="center"/>
      <protection locked="0"/>
    </xf>
    <xf numFmtId="3" fontId="5" fillId="0" borderId="2" xfId="0" applyNumberFormat="1" applyFont="1" applyFill="1" applyBorder="1" applyAlignment="1" applyProtection="1">
      <alignment horizontal="center" vertical="center"/>
      <protection locked="0"/>
    </xf>
    <xf numFmtId="3" fontId="5" fillId="0" borderId="7" xfId="0" applyNumberFormat="1" applyFont="1" applyFill="1" applyBorder="1" applyAlignment="1" applyProtection="1">
      <alignment horizontal="center" vertical="center"/>
      <protection locked="0"/>
    </xf>
    <xf numFmtId="0" fontId="30" fillId="10" borderId="49" xfId="2" applyFont="1" applyFill="1" applyBorder="1" applyAlignment="1">
      <alignment horizontal="center" vertical="center" wrapText="1"/>
    </xf>
    <xf numFmtId="0" fontId="9" fillId="5" borderId="14" xfId="0" applyFont="1" applyFill="1" applyBorder="1" applyAlignment="1" applyProtection="1">
      <alignment horizontal="center" vertical="center" textRotation="90" wrapText="1"/>
      <protection locked="0"/>
    </xf>
    <xf numFmtId="0" fontId="9" fillId="5" borderId="30" xfId="0" applyFont="1" applyFill="1" applyBorder="1" applyAlignment="1" applyProtection="1">
      <alignment horizontal="center" vertical="center" textRotation="90" wrapText="1"/>
      <protection locked="0"/>
    </xf>
    <xf numFmtId="0" fontId="17" fillId="5" borderId="30" xfId="0" applyFont="1" applyFill="1" applyBorder="1" applyAlignment="1" applyProtection="1">
      <alignment horizontal="center" vertical="center" textRotation="90" wrapText="1"/>
      <protection locked="0"/>
    </xf>
    <xf numFmtId="0" fontId="16" fillId="5" borderId="13" xfId="0" applyFont="1" applyFill="1" applyBorder="1" applyAlignment="1" applyProtection="1">
      <alignment horizontal="center" vertical="center"/>
      <protection locked="0"/>
    </xf>
    <xf numFmtId="0" fontId="16" fillId="5" borderId="14" xfId="0" applyFont="1" applyFill="1" applyBorder="1" applyAlignment="1" applyProtection="1">
      <alignment horizontal="center" vertical="center" wrapText="1"/>
      <protection locked="0"/>
    </xf>
    <xf numFmtId="0" fontId="16" fillId="5" borderId="16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10" fillId="6" borderId="32" xfId="0" applyFont="1" applyFill="1" applyBorder="1" applyAlignment="1" applyProtection="1">
      <alignment horizontal="center" vertical="center"/>
      <protection locked="0"/>
    </xf>
    <xf numFmtId="0" fontId="10" fillId="6" borderId="20" xfId="0" applyFont="1" applyFill="1" applyBorder="1" applyAlignment="1" applyProtection="1">
      <alignment horizontal="left" vertical="center" wrapText="1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5" fillId="11" borderId="11" xfId="0" applyFont="1" applyFill="1" applyBorder="1" applyAlignment="1" applyProtection="1">
      <alignment horizontal="left" vertical="center" wrapText="1"/>
      <protection locked="0"/>
    </xf>
    <xf numFmtId="0" fontId="10" fillId="7" borderId="32" xfId="0" applyFont="1" applyFill="1" applyBorder="1" applyAlignment="1" applyProtection="1">
      <alignment horizontal="center" vertical="center"/>
      <protection locked="0"/>
    </xf>
    <xf numFmtId="0" fontId="10" fillId="7" borderId="20" xfId="0" applyFont="1" applyFill="1" applyBorder="1" applyAlignment="1" applyProtection="1">
      <alignment horizontal="left" vertical="center" wrapText="1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10" fillId="9" borderId="32" xfId="0" applyFont="1" applyFill="1" applyBorder="1" applyAlignment="1" applyProtection="1">
      <alignment horizontal="center" vertical="center"/>
      <protection locked="0"/>
    </xf>
    <xf numFmtId="0" fontId="10" fillId="9" borderId="20" xfId="0" applyFont="1" applyFill="1" applyBorder="1" applyAlignment="1" applyProtection="1">
      <alignment horizontal="left" vertical="center" wrapText="1"/>
      <protection locked="0"/>
    </xf>
    <xf numFmtId="0" fontId="17" fillId="11" borderId="2" xfId="0" applyFont="1" applyFill="1" applyBorder="1" applyAlignment="1" applyProtection="1">
      <alignment horizontal="center" vertical="center"/>
      <protection locked="0"/>
    </xf>
    <xf numFmtId="0" fontId="5" fillId="11" borderId="24" xfId="0" applyFont="1" applyFill="1" applyBorder="1" applyAlignment="1" applyProtection="1">
      <alignment horizontal="left" vertical="center" wrapText="1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3" fontId="62" fillId="6" borderId="10" xfId="0" applyNumberFormat="1" applyFont="1" applyFill="1" applyBorder="1" applyAlignment="1">
      <alignment horizontal="center" vertical="center"/>
    </xf>
    <xf numFmtId="3" fontId="62" fillId="6" borderId="38" xfId="0" applyNumberFormat="1" applyFont="1" applyFill="1" applyBorder="1" applyAlignment="1">
      <alignment horizontal="center" vertical="center"/>
    </xf>
    <xf numFmtId="3" fontId="62" fillId="6" borderId="39" xfId="0" applyNumberFormat="1" applyFont="1" applyFill="1" applyBorder="1" applyAlignment="1">
      <alignment horizontal="center" vertical="center"/>
    </xf>
    <xf numFmtId="3" fontId="62" fillId="6" borderId="22" xfId="0" applyNumberFormat="1" applyFont="1" applyFill="1" applyBorder="1" applyAlignment="1">
      <alignment horizontal="center" vertical="center"/>
    </xf>
    <xf numFmtId="3" fontId="62" fillId="7" borderId="10" xfId="0" applyNumberFormat="1" applyFont="1" applyFill="1" applyBorder="1" applyAlignment="1">
      <alignment horizontal="center" vertical="center"/>
    </xf>
    <xf numFmtId="3" fontId="62" fillId="7" borderId="38" xfId="0" applyNumberFormat="1" applyFont="1" applyFill="1" applyBorder="1" applyAlignment="1">
      <alignment horizontal="center" vertical="center"/>
    </xf>
    <xf numFmtId="3" fontId="62" fillId="7" borderId="39" xfId="0" applyNumberFormat="1" applyFont="1" applyFill="1" applyBorder="1" applyAlignment="1">
      <alignment horizontal="center" vertical="center"/>
    </xf>
    <xf numFmtId="3" fontId="62" fillId="7" borderId="22" xfId="0" applyNumberFormat="1" applyFont="1" applyFill="1" applyBorder="1" applyAlignment="1">
      <alignment horizontal="center" vertical="center"/>
    </xf>
    <xf numFmtId="3" fontId="62" fillId="9" borderId="44" xfId="0" applyNumberFormat="1" applyFont="1" applyFill="1" applyBorder="1" applyAlignment="1">
      <alignment horizontal="center" vertical="center"/>
    </xf>
    <xf numFmtId="3" fontId="62" fillId="9" borderId="40" xfId="0" applyNumberFormat="1" applyFont="1" applyFill="1" applyBorder="1" applyAlignment="1">
      <alignment horizontal="center" vertical="center"/>
    </xf>
    <xf numFmtId="3" fontId="62" fillId="9" borderId="46" xfId="0" applyNumberFormat="1" applyFont="1" applyFill="1" applyBorder="1" applyAlignment="1">
      <alignment horizontal="center" vertical="center"/>
    </xf>
    <xf numFmtId="3" fontId="62" fillId="9" borderId="45" xfId="0" applyNumberFormat="1" applyFont="1" applyFill="1" applyBorder="1" applyAlignment="1">
      <alignment horizontal="center" vertical="center"/>
    </xf>
    <xf numFmtId="0" fontId="17" fillId="0" borderId="32" xfId="0" applyFont="1" applyBorder="1" applyAlignment="1" applyProtection="1">
      <alignment horizontal="center" vertical="center"/>
      <protection locked="0"/>
    </xf>
    <xf numFmtId="0" fontId="63" fillId="0" borderId="20" xfId="0" applyFont="1" applyBorder="1" applyAlignment="1" applyProtection="1">
      <alignment horizontal="right" vertical="center" wrapText="1"/>
      <protection locked="0"/>
    </xf>
    <xf numFmtId="0" fontId="17" fillId="0" borderId="33" xfId="0" applyFont="1" applyBorder="1" applyAlignment="1" applyProtection="1">
      <alignment horizontal="center" vertical="center" wrapText="1"/>
      <protection locked="0"/>
    </xf>
    <xf numFmtId="3" fontId="10" fillId="0" borderId="20" xfId="0" applyNumberFormat="1" applyFont="1" applyBorder="1" applyAlignment="1" applyProtection="1">
      <alignment horizontal="center" vertical="center"/>
      <protection locked="0"/>
    </xf>
    <xf numFmtId="3" fontId="10" fillId="0" borderId="21" xfId="0" applyNumberFormat="1" applyFont="1" applyBorder="1" applyAlignment="1" applyProtection="1">
      <alignment horizontal="center" vertical="center"/>
      <protection locked="0"/>
    </xf>
    <xf numFmtId="0" fontId="10" fillId="5" borderId="32" xfId="0" applyFont="1" applyFill="1" applyBorder="1" applyAlignment="1" applyProtection="1">
      <alignment horizontal="center" vertical="center"/>
      <protection locked="0"/>
    </xf>
    <xf numFmtId="0" fontId="10" fillId="5" borderId="20" xfId="0" applyFont="1" applyFill="1" applyBorder="1" applyAlignment="1" applyProtection="1">
      <alignment horizontal="left" vertical="center"/>
      <protection locked="0"/>
    </xf>
    <xf numFmtId="0" fontId="6" fillId="5" borderId="33" xfId="1" applyNumberFormat="1" applyFont="1" applyFill="1" applyBorder="1" applyAlignment="1" applyProtection="1">
      <alignment horizontal="center" vertical="center"/>
      <protection locked="0"/>
    </xf>
    <xf numFmtId="0" fontId="6" fillId="5" borderId="32" xfId="1" applyNumberFormat="1" applyFont="1" applyFill="1" applyBorder="1" applyAlignment="1">
      <alignment horizontal="center" vertical="center"/>
    </xf>
    <xf numFmtId="0" fontId="6" fillId="5" borderId="20" xfId="1" applyNumberFormat="1" applyFont="1" applyFill="1" applyBorder="1" applyAlignment="1">
      <alignment horizontal="center" vertical="center"/>
    </xf>
    <xf numFmtId="0" fontId="6" fillId="5" borderId="21" xfId="1" applyNumberFormat="1" applyFont="1" applyFill="1" applyBorder="1" applyAlignment="1">
      <alignment horizontal="center" vertical="center"/>
    </xf>
    <xf numFmtId="3" fontId="6" fillId="5" borderId="32" xfId="1" applyNumberFormat="1" applyFont="1" applyFill="1" applyBorder="1" applyAlignment="1">
      <alignment horizontal="center" vertical="center"/>
    </xf>
    <xf numFmtId="0" fontId="6" fillId="5" borderId="33" xfId="1" applyNumberFormat="1" applyFont="1" applyFill="1" applyBorder="1" applyAlignment="1">
      <alignment horizontal="center" vertical="center"/>
    </xf>
    <xf numFmtId="3" fontId="6" fillId="5" borderId="20" xfId="1" applyNumberFormat="1" applyFont="1" applyFill="1" applyBorder="1" applyAlignment="1">
      <alignment horizontal="center" vertical="center"/>
    </xf>
    <xf numFmtId="1" fontId="6" fillId="5" borderId="29" xfId="1" applyNumberFormat="1" applyFont="1" applyFill="1" applyBorder="1" applyAlignment="1">
      <alignment horizontal="center" vertical="center"/>
    </xf>
    <xf numFmtId="0" fontId="6" fillId="5" borderId="30" xfId="1" applyNumberFormat="1" applyFont="1" applyFill="1" applyBorder="1" applyAlignment="1">
      <alignment horizontal="center" vertical="center"/>
    </xf>
    <xf numFmtId="0" fontId="6" fillId="5" borderId="34" xfId="1" applyNumberFormat="1" applyFont="1" applyFill="1" applyBorder="1" applyAlignment="1">
      <alignment horizontal="center" vertical="center"/>
    </xf>
    <xf numFmtId="0" fontId="10" fillId="5" borderId="20" xfId="0" applyFont="1" applyFill="1" applyBorder="1" applyAlignment="1" applyProtection="1">
      <alignment horizontal="left" vertical="center" wrapText="1"/>
      <protection locked="0"/>
    </xf>
    <xf numFmtId="0" fontId="6" fillId="5" borderId="33" xfId="0" applyFont="1" applyFill="1" applyBorder="1" applyAlignment="1" applyProtection="1">
      <alignment horizontal="center" vertical="center"/>
      <protection locked="0"/>
    </xf>
    <xf numFmtId="0" fontId="6" fillId="5" borderId="32" xfId="0" applyFont="1" applyFill="1" applyBorder="1" applyAlignment="1">
      <alignment horizontal="center" vertical="center"/>
    </xf>
    <xf numFmtId="3" fontId="6" fillId="5" borderId="20" xfId="0" applyNumberFormat="1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3" fontId="6" fillId="5" borderId="32" xfId="0" applyNumberFormat="1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1" fontId="6" fillId="5" borderId="29" xfId="0" applyNumberFormat="1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3" fontId="6" fillId="5" borderId="21" xfId="0" applyNumberFormat="1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1" fontId="6" fillId="5" borderId="30" xfId="0" applyNumberFormat="1" applyFont="1" applyFill="1" applyBorder="1" applyAlignment="1">
      <alignment horizontal="center" vertical="center"/>
    </xf>
    <xf numFmtId="3" fontId="6" fillId="13" borderId="5" xfId="0" applyNumberFormat="1" applyFont="1" applyFill="1" applyBorder="1" applyAlignment="1">
      <alignment horizontal="center" vertical="center"/>
    </xf>
    <xf numFmtId="3" fontId="5" fillId="13" borderId="5" xfId="0" applyNumberFormat="1" applyFont="1" applyFill="1" applyBorder="1" applyAlignment="1">
      <alignment horizontal="center" vertical="center"/>
    </xf>
    <xf numFmtId="3" fontId="5" fillId="13" borderId="5" xfId="0" applyNumberFormat="1" applyFont="1" applyFill="1" applyBorder="1" applyAlignment="1">
      <alignment horizontal="center" vertical="center" wrapText="1"/>
    </xf>
    <xf numFmtId="3" fontId="6" fillId="13" borderId="6" xfId="0" applyNumberFormat="1" applyFont="1" applyFill="1" applyBorder="1" applyAlignment="1">
      <alignment horizontal="center" vertical="center"/>
    </xf>
    <xf numFmtId="0" fontId="61" fillId="0" borderId="0" xfId="0" applyFont="1" applyAlignment="1" applyProtection="1">
      <alignment horizontal="right" vertical="center"/>
      <protection locked="0"/>
    </xf>
    <xf numFmtId="0" fontId="9" fillId="5" borderId="14" xfId="0" applyFont="1" applyFill="1" applyBorder="1" applyAlignment="1" applyProtection="1">
      <alignment horizontal="center" vertical="center" textRotation="90" wrapText="1"/>
      <protection locked="0"/>
    </xf>
    <xf numFmtId="0" fontId="9" fillId="5" borderId="30" xfId="0" applyFont="1" applyFill="1" applyBorder="1" applyAlignment="1" applyProtection="1">
      <alignment horizontal="center" vertical="center" textRotation="90" wrapText="1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3" fontId="62" fillId="9" borderId="46" xfId="0" applyNumberFormat="1" applyFont="1" applyFill="1" applyBorder="1" applyAlignment="1">
      <alignment horizontal="center" vertical="center"/>
    </xf>
    <xf numFmtId="3" fontId="62" fillId="9" borderId="36" xfId="0" applyNumberFormat="1" applyFont="1" applyFill="1" applyBorder="1" applyAlignment="1">
      <alignment horizontal="center" vertical="center"/>
    </xf>
    <xf numFmtId="0" fontId="37" fillId="0" borderId="0" xfId="0" applyFont="1" applyAlignment="1" applyProtection="1">
      <alignment horizontal="center" vertical="center"/>
      <protection locked="0"/>
    </xf>
    <xf numFmtId="3" fontId="62" fillId="7" borderId="14" xfId="0" applyNumberFormat="1" applyFont="1" applyFill="1" applyBorder="1" applyAlignment="1">
      <alignment horizontal="center" vertical="center"/>
    </xf>
    <xf numFmtId="3" fontId="62" fillId="7" borderId="11" xfId="0" applyNumberFormat="1" applyFont="1" applyFill="1" applyBorder="1" applyAlignment="1">
      <alignment horizontal="center" vertical="center"/>
    </xf>
    <xf numFmtId="3" fontId="62" fillId="9" borderId="44" xfId="0" applyNumberFormat="1" applyFont="1" applyFill="1" applyBorder="1" applyAlignment="1">
      <alignment horizontal="center" vertical="center"/>
    </xf>
    <xf numFmtId="3" fontId="62" fillId="9" borderId="35" xfId="0" applyNumberFormat="1" applyFont="1" applyFill="1" applyBorder="1" applyAlignment="1">
      <alignment horizontal="center" vertical="center"/>
    </xf>
    <xf numFmtId="3" fontId="62" fillId="6" borderId="11" xfId="0" applyNumberFormat="1" applyFont="1" applyFill="1" applyBorder="1" applyAlignment="1">
      <alignment horizontal="center" vertical="center"/>
    </xf>
    <xf numFmtId="3" fontId="62" fillId="6" borderId="14" xfId="0" applyNumberFormat="1" applyFont="1" applyFill="1" applyBorder="1" applyAlignment="1">
      <alignment horizontal="center" vertical="center"/>
    </xf>
    <xf numFmtId="0" fontId="9" fillId="5" borderId="14" xfId="0" applyFont="1" applyFill="1" applyBorder="1" applyAlignment="1" applyProtection="1">
      <alignment horizontal="center" vertical="center" textRotation="90" wrapText="1"/>
      <protection locked="0"/>
    </xf>
    <xf numFmtId="0" fontId="9" fillId="5" borderId="30" xfId="0" applyFont="1" applyFill="1" applyBorder="1" applyAlignment="1" applyProtection="1">
      <alignment horizontal="center" vertical="center" textRotation="90" wrapText="1"/>
      <protection locked="0"/>
    </xf>
    <xf numFmtId="0" fontId="6" fillId="5" borderId="31" xfId="0" applyFont="1" applyFill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 applyProtection="1">
      <alignment horizontal="center" vertical="center"/>
      <protection locked="0"/>
    </xf>
    <xf numFmtId="3" fontId="5" fillId="0" borderId="28" xfId="0" applyNumberFormat="1" applyFont="1" applyBorder="1" applyAlignment="1" applyProtection="1">
      <alignment horizontal="center" vertical="center"/>
      <protection locked="0"/>
    </xf>
    <xf numFmtId="3" fontId="5" fillId="0" borderId="23" xfId="0" applyNumberFormat="1" applyFont="1" applyBorder="1" applyAlignment="1" applyProtection="1">
      <alignment horizontal="center" vertical="center"/>
      <protection locked="0"/>
    </xf>
    <xf numFmtId="0" fontId="6" fillId="5" borderId="31" xfId="1" applyNumberFormat="1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5" fillId="11" borderId="3" xfId="0" applyNumberFormat="1" applyFont="1" applyFill="1" applyBorder="1" applyAlignment="1">
      <alignment horizontal="center" vertical="center"/>
    </xf>
    <xf numFmtId="3" fontId="5" fillId="0" borderId="33" xfId="0" applyNumberFormat="1" applyFont="1" applyBorder="1" applyAlignment="1" applyProtection="1">
      <alignment horizontal="center" vertical="center"/>
      <protection locked="0"/>
    </xf>
    <xf numFmtId="3" fontId="62" fillId="6" borderId="23" xfId="0" applyNumberFormat="1" applyFont="1" applyFill="1" applyBorder="1" applyAlignment="1">
      <alignment horizontal="center" vertical="center"/>
    </xf>
    <xf numFmtId="3" fontId="62" fillId="6" borderId="15" xfId="0" applyNumberFormat="1" applyFont="1" applyFill="1" applyBorder="1" applyAlignment="1">
      <alignment horizontal="center" vertical="center"/>
    </xf>
    <xf numFmtId="3" fontId="62" fillId="7" borderId="46" xfId="0" applyNumberFormat="1" applyFont="1" applyFill="1" applyBorder="1" applyAlignment="1">
      <alignment horizontal="center" vertical="center"/>
    </xf>
    <xf numFmtId="3" fontId="62" fillId="7" borderId="31" xfId="0" applyNumberFormat="1" applyFont="1" applyFill="1" applyBorder="1" applyAlignment="1">
      <alignment horizontal="center" vertical="center"/>
    </xf>
    <xf numFmtId="3" fontId="6" fillId="7" borderId="0" xfId="0" applyNumberFormat="1" applyFont="1" applyFill="1" applyBorder="1" applyAlignment="1">
      <alignment horizontal="center" vertical="center"/>
    </xf>
    <xf numFmtId="0" fontId="0" fillId="10" borderId="43" xfId="0" applyFill="1" applyBorder="1"/>
    <xf numFmtId="0" fontId="67" fillId="0" borderId="2" xfId="0" applyFont="1" applyBorder="1" applyAlignment="1">
      <alignment horizontal="center"/>
    </xf>
    <xf numFmtId="0" fontId="68" fillId="10" borderId="2" xfId="0" applyFont="1" applyFill="1" applyBorder="1"/>
    <xf numFmtId="0" fontId="68" fillId="10" borderId="17" xfId="0" applyFont="1" applyFill="1" applyBorder="1"/>
    <xf numFmtId="0" fontId="0" fillId="10" borderId="0" xfId="0" applyFill="1" applyBorder="1"/>
    <xf numFmtId="0" fontId="67" fillId="0" borderId="7" xfId="0" applyFont="1" applyBorder="1" applyAlignment="1">
      <alignment horizontal="center"/>
    </xf>
    <xf numFmtId="0" fontId="68" fillId="10" borderId="7" xfId="0" applyFont="1" applyFill="1" applyBorder="1"/>
    <xf numFmtId="0" fontId="68" fillId="10" borderId="18" xfId="0" applyFont="1" applyFill="1" applyBorder="1"/>
    <xf numFmtId="0" fontId="61" fillId="14" borderId="7" xfId="0" applyFont="1" applyFill="1" applyBorder="1" applyAlignment="1">
      <alignment horizontal="center"/>
    </xf>
    <xf numFmtId="0" fontId="61" fillId="14" borderId="18" xfId="0" applyFont="1" applyFill="1" applyBorder="1" applyAlignment="1">
      <alignment horizontal="center"/>
    </xf>
    <xf numFmtId="0" fontId="0" fillId="10" borderId="41" xfId="0" applyFill="1" applyBorder="1"/>
    <xf numFmtId="0" fontId="61" fillId="14" borderId="8" xfId="0" applyFont="1" applyFill="1" applyBorder="1" applyAlignment="1">
      <alignment horizontal="center"/>
    </xf>
    <xf numFmtId="0" fontId="61" fillId="14" borderId="19" xfId="0" applyFont="1" applyFill="1" applyBorder="1" applyAlignment="1">
      <alignment horizontal="center"/>
    </xf>
    <xf numFmtId="0" fontId="66" fillId="10" borderId="11" xfId="0" applyFont="1" applyFill="1" applyBorder="1" applyAlignment="1">
      <alignment horizontal="center" vertical="center" textRotation="90"/>
    </xf>
    <xf numFmtId="0" fontId="66" fillId="10" borderId="7" xfId="0" applyFont="1" applyFill="1" applyBorder="1" applyAlignment="1">
      <alignment horizontal="center" vertical="center" textRotation="90"/>
    </xf>
    <xf numFmtId="0" fontId="27" fillId="10" borderId="11" xfId="0" applyFont="1" applyFill="1" applyBorder="1" applyAlignment="1">
      <alignment horizontal="center" vertical="center"/>
    </xf>
    <xf numFmtId="0" fontId="27" fillId="10" borderId="7" xfId="0" applyFont="1" applyFill="1" applyBorder="1" applyAlignment="1">
      <alignment horizontal="center" vertical="center"/>
    </xf>
    <xf numFmtId="0" fontId="27" fillId="10" borderId="12" xfId="0" applyFont="1" applyFill="1" applyBorder="1" applyAlignment="1">
      <alignment horizontal="center" vertical="center"/>
    </xf>
    <xf numFmtId="0" fontId="27" fillId="10" borderId="8" xfId="0" applyFont="1" applyFill="1" applyBorder="1" applyAlignment="1">
      <alignment horizontal="center" vertical="center"/>
    </xf>
    <xf numFmtId="0" fontId="66" fillId="10" borderId="10" xfId="0" applyFont="1" applyFill="1" applyBorder="1" applyAlignment="1">
      <alignment horizontal="center" vertical="center" textRotation="90"/>
    </xf>
    <xf numFmtId="0" fontId="66" fillId="10" borderId="2" xfId="0" applyFont="1" applyFill="1" applyBorder="1" applyAlignment="1">
      <alignment horizontal="center" vertical="center" textRotation="90"/>
    </xf>
    <xf numFmtId="0" fontId="60" fillId="11" borderId="0" xfId="0" applyFont="1" applyFill="1" applyAlignment="1" applyProtection="1">
      <alignment horizontal="left" vertical="top"/>
      <protection locked="0"/>
    </xf>
    <xf numFmtId="0" fontId="8" fillId="5" borderId="10" xfId="0" applyFont="1" applyFill="1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8" fillId="5" borderId="13" xfId="0" applyFont="1" applyFill="1" applyBorder="1" applyAlignment="1" applyProtection="1">
      <alignment horizontal="center" vertical="center"/>
      <protection locked="0"/>
    </xf>
    <xf numFmtId="0" fontId="8" fillId="5" borderId="11" xfId="0" applyFont="1" applyFill="1" applyBorder="1" applyAlignment="1" applyProtection="1">
      <alignment horizontal="center" vertical="center"/>
      <protection locked="0"/>
    </xf>
    <xf numFmtId="0" fontId="8" fillId="5" borderId="7" xfId="0" applyFont="1" applyFill="1" applyBorder="1" applyAlignment="1" applyProtection="1">
      <alignment horizontal="center" vertical="center"/>
      <protection locked="0"/>
    </xf>
    <xf numFmtId="0" fontId="12" fillId="5" borderId="7" xfId="0" applyFont="1" applyFill="1" applyBorder="1" applyAlignment="1" applyProtection="1">
      <alignment vertical="center"/>
      <protection locked="0"/>
    </xf>
    <xf numFmtId="0" fontId="12" fillId="5" borderId="14" xfId="0" applyFont="1" applyFill="1" applyBorder="1" applyAlignment="1" applyProtection="1">
      <alignment vertical="center"/>
      <protection locked="0"/>
    </xf>
    <xf numFmtId="0" fontId="9" fillId="5" borderId="23" xfId="0" applyFont="1" applyFill="1" applyBorder="1" applyAlignment="1" applyProtection="1">
      <alignment horizontal="center" vertical="center" textRotation="90" wrapText="1"/>
      <protection locked="0"/>
    </xf>
    <xf numFmtId="0" fontId="9" fillId="5" borderId="3" xfId="0" applyFont="1" applyFill="1" applyBorder="1" applyAlignment="1" applyProtection="1">
      <alignment horizontal="center" vertical="center" textRotation="90" wrapText="1"/>
      <protection locked="0"/>
    </xf>
    <xf numFmtId="0" fontId="9" fillId="5" borderId="15" xfId="0" applyFont="1" applyFill="1" applyBorder="1" applyAlignment="1" applyProtection="1">
      <alignment horizontal="center" vertical="center" textRotation="90" wrapText="1"/>
      <protection locked="0"/>
    </xf>
    <xf numFmtId="0" fontId="10" fillId="5" borderId="10" xfId="0" applyFont="1" applyFill="1" applyBorder="1" applyAlignment="1" applyProtection="1">
      <alignment horizontal="center" vertical="center" textRotation="90" wrapText="1"/>
      <protection locked="0"/>
    </xf>
    <xf numFmtId="0" fontId="10" fillId="5" borderId="2" xfId="0" applyFont="1" applyFill="1" applyBorder="1" applyAlignment="1" applyProtection="1">
      <alignment horizontal="center" vertical="center" textRotation="90" wrapText="1"/>
      <protection locked="0"/>
    </xf>
    <xf numFmtId="0" fontId="10" fillId="5" borderId="13" xfId="0" applyFont="1" applyFill="1" applyBorder="1" applyAlignment="1" applyProtection="1">
      <alignment horizontal="center" vertical="center" textRotation="90" wrapText="1"/>
      <protection locked="0"/>
    </xf>
    <xf numFmtId="0" fontId="11" fillId="5" borderId="11" xfId="0" applyFont="1" applyFill="1" applyBorder="1" applyAlignment="1" applyProtection="1">
      <alignment horizontal="center" vertical="center"/>
      <protection locked="0"/>
    </xf>
    <xf numFmtId="0" fontId="11" fillId="5" borderId="12" xfId="0" applyFont="1" applyFill="1" applyBorder="1" applyAlignment="1" applyProtection="1">
      <alignment horizontal="center" vertical="center"/>
      <protection locked="0"/>
    </xf>
    <xf numFmtId="0" fontId="11" fillId="5" borderId="66" xfId="0" applyFont="1" applyFill="1" applyBorder="1" applyAlignment="1" applyProtection="1">
      <alignment horizontal="center" vertical="center"/>
      <protection locked="0"/>
    </xf>
    <xf numFmtId="0" fontId="11" fillId="5" borderId="59" xfId="0" applyFont="1" applyFill="1" applyBorder="1" applyAlignment="1" applyProtection="1">
      <alignment horizontal="center" vertical="center"/>
      <protection locked="0"/>
    </xf>
    <xf numFmtId="0" fontId="8" fillId="5" borderId="46" xfId="0" applyFont="1" applyFill="1" applyBorder="1" applyAlignment="1" applyProtection="1">
      <alignment horizontal="center" vertical="center"/>
      <protection locked="0"/>
    </xf>
    <xf numFmtId="0" fontId="8" fillId="5" borderId="40" xfId="0" applyFont="1" applyFill="1" applyBorder="1" applyAlignment="1" applyProtection="1">
      <alignment horizontal="center" vertical="center"/>
      <protection locked="0"/>
    </xf>
    <xf numFmtId="0" fontId="11" fillId="5" borderId="18" xfId="0" applyFont="1" applyFill="1" applyBorder="1" applyAlignment="1" applyProtection="1">
      <alignment horizontal="center" vertical="center"/>
      <protection locked="0"/>
    </xf>
    <xf numFmtId="0" fontId="9" fillId="5" borderId="7" xfId="0" applyFont="1" applyFill="1" applyBorder="1" applyAlignment="1" applyProtection="1">
      <alignment horizontal="center" vertical="center" textRotation="90" wrapText="1"/>
      <protection locked="0"/>
    </xf>
    <xf numFmtId="0" fontId="9" fillId="5" borderId="14" xfId="0" applyFont="1" applyFill="1" applyBorder="1" applyAlignment="1" applyProtection="1">
      <alignment horizontal="center" vertical="center" textRotation="90" wrapText="1"/>
      <protection locked="0"/>
    </xf>
    <xf numFmtId="0" fontId="13" fillId="5" borderId="10" xfId="0" applyFont="1" applyFill="1" applyBorder="1" applyAlignment="1" applyProtection="1">
      <alignment horizontal="center" vertical="center"/>
      <protection locked="0"/>
    </xf>
    <xf numFmtId="0" fontId="13" fillId="5" borderId="11" xfId="0" applyFont="1" applyFill="1" applyBorder="1" applyAlignment="1" applyProtection="1">
      <alignment horizontal="center" vertical="center"/>
      <protection locked="0"/>
    </xf>
    <xf numFmtId="0" fontId="13" fillId="5" borderId="12" xfId="0" applyFont="1" applyFill="1" applyBorder="1" applyAlignment="1" applyProtection="1">
      <alignment horizontal="center" vertical="center"/>
      <protection locked="0"/>
    </xf>
    <xf numFmtId="0" fontId="9" fillId="5" borderId="30" xfId="0" applyFont="1" applyFill="1" applyBorder="1" applyAlignment="1" applyProtection="1">
      <alignment horizontal="center" vertical="center" textRotation="90" wrapText="1"/>
      <protection locked="0"/>
    </xf>
    <xf numFmtId="0" fontId="9" fillId="5" borderId="14" xfId="0" applyFont="1" applyFill="1" applyBorder="1" applyAlignment="1" applyProtection="1">
      <alignment horizontal="center" vertical="center" textRotation="90"/>
      <protection locked="0"/>
    </xf>
    <xf numFmtId="0" fontId="9" fillId="5" borderId="30" xfId="0" applyFont="1" applyFill="1" applyBorder="1" applyAlignment="1" applyProtection="1">
      <alignment horizontal="center" vertical="center" textRotation="90"/>
      <protection locked="0"/>
    </xf>
    <xf numFmtId="0" fontId="9" fillId="5" borderId="8" xfId="0" applyFont="1" applyFill="1" applyBorder="1" applyAlignment="1" applyProtection="1">
      <alignment horizontal="center" vertical="center" textRotation="90" wrapText="1"/>
      <protection locked="0"/>
    </xf>
    <xf numFmtId="0" fontId="9" fillId="5" borderId="16" xfId="0" applyFont="1" applyFill="1" applyBorder="1" applyAlignment="1" applyProtection="1">
      <alignment horizontal="center" vertical="center" textRotation="90" wrapText="1"/>
      <protection locked="0"/>
    </xf>
    <xf numFmtId="0" fontId="6" fillId="5" borderId="59" xfId="0" applyFont="1" applyFill="1" applyBorder="1" applyAlignment="1" applyProtection="1">
      <alignment horizontal="center" vertical="center" textRotation="90" wrapText="1"/>
      <protection locked="0"/>
    </xf>
    <xf numFmtId="0" fontId="6" fillId="5" borderId="27" xfId="0" applyFont="1" applyFill="1" applyBorder="1" applyAlignment="1" applyProtection="1">
      <alignment horizontal="center" vertical="center" textRotation="90" wrapText="1"/>
      <protection locked="0"/>
    </xf>
    <xf numFmtId="0" fontId="11" fillId="5" borderId="44" xfId="0" applyFont="1" applyFill="1" applyBorder="1" applyAlignment="1" applyProtection="1">
      <alignment horizontal="center" vertical="center"/>
      <protection locked="0"/>
    </xf>
    <xf numFmtId="0" fontId="11" fillId="5" borderId="45" xfId="0" applyFont="1" applyFill="1" applyBorder="1" applyAlignment="1" applyProtection="1">
      <alignment horizontal="center" vertical="center"/>
      <protection locked="0"/>
    </xf>
    <xf numFmtId="0" fontId="8" fillId="5" borderId="63" xfId="0" applyFont="1" applyFill="1" applyBorder="1" applyAlignment="1" applyProtection="1">
      <alignment horizontal="center" vertical="center"/>
      <protection locked="0"/>
    </xf>
    <xf numFmtId="0" fontId="8" fillId="5" borderId="60" xfId="0" applyFont="1" applyFill="1" applyBorder="1" applyAlignment="1" applyProtection="1">
      <alignment horizontal="center" vertical="center"/>
      <protection locked="0"/>
    </xf>
    <xf numFmtId="3" fontId="62" fillId="6" borderId="11" xfId="0" applyNumberFormat="1" applyFont="1" applyFill="1" applyBorder="1" applyAlignment="1">
      <alignment horizontal="center" vertical="center"/>
    </xf>
    <xf numFmtId="3" fontId="62" fillId="6" borderId="14" xfId="0" applyNumberFormat="1" applyFont="1" applyFill="1" applyBorder="1" applyAlignment="1">
      <alignment horizontal="center" vertical="center"/>
    </xf>
    <xf numFmtId="3" fontId="62" fillId="6" borderId="10" xfId="0" applyNumberFormat="1" applyFont="1" applyFill="1" applyBorder="1" applyAlignment="1">
      <alignment horizontal="center" vertical="center"/>
    </xf>
    <xf numFmtId="3" fontId="62" fillId="6" borderId="13" xfId="0" applyNumberFormat="1" applyFont="1" applyFill="1" applyBorder="1" applyAlignment="1">
      <alignment horizontal="center" vertical="center"/>
    </xf>
    <xf numFmtId="0" fontId="11" fillId="5" borderId="10" xfId="0" applyFont="1" applyFill="1" applyBorder="1" applyAlignment="1" applyProtection="1">
      <alignment horizontal="center" vertical="center"/>
      <protection locked="0"/>
    </xf>
    <xf numFmtId="0" fontId="11" fillId="5" borderId="17" xfId="0" applyFont="1" applyFill="1" applyBorder="1" applyAlignment="1" applyProtection="1">
      <alignment horizontal="center" vertical="center"/>
      <protection locked="0"/>
    </xf>
    <xf numFmtId="0" fontId="11" fillId="5" borderId="12" xfId="0" applyFont="1" applyFill="1" applyBorder="1" applyAlignment="1" applyProtection="1">
      <alignment horizontal="center" vertical="center" wrapText="1"/>
      <protection locked="0"/>
    </xf>
    <xf numFmtId="0" fontId="11" fillId="5" borderId="19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textRotation="90" wrapText="1"/>
      <protection locked="0"/>
    </xf>
    <xf numFmtId="0" fontId="6" fillId="5" borderId="35" xfId="0" applyFont="1" applyFill="1" applyBorder="1" applyAlignment="1" applyProtection="1">
      <alignment horizontal="center" vertical="center" textRotation="90" wrapText="1"/>
      <protection locked="0"/>
    </xf>
    <xf numFmtId="3" fontId="62" fillId="6" borderId="17" xfId="0" applyNumberFormat="1" applyFont="1" applyFill="1" applyBorder="1" applyAlignment="1">
      <alignment horizontal="center" vertical="center"/>
    </xf>
    <xf numFmtId="3" fontId="62" fillId="6" borderId="18" xfId="0" applyNumberFormat="1" applyFont="1" applyFill="1" applyBorder="1" applyAlignment="1">
      <alignment horizontal="center" vertical="center"/>
    </xf>
    <xf numFmtId="3" fontId="62" fillId="6" borderId="19" xfId="0" applyNumberFormat="1" applyFont="1" applyFill="1" applyBorder="1" applyAlignment="1">
      <alignment horizontal="center" vertical="center"/>
    </xf>
    <xf numFmtId="0" fontId="62" fillId="6" borderId="17" xfId="0" applyFont="1" applyFill="1" applyBorder="1" applyAlignment="1">
      <alignment horizontal="center" vertical="center"/>
    </xf>
    <xf numFmtId="0" fontId="62" fillId="6" borderId="18" xfId="0" applyFont="1" applyFill="1" applyBorder="1" applyAlignment="1">
      <alignment horizontal="center" vertical="center"/>
    </xf>
    <xf numFmtId="0" fontId="62" fillId="6" borderId="28" xfId="0" applyFont="1" applyFill="1" applyBorder="1" applyAlignment="1">
      <alignment horizontal="center" vertical="center"/>
    </xf>
    <xf numFmtId="0" fontId="16" fillId="6" borderId="63" xfId="0" applyFont="1" applyFill="1" applyBorder="1" applyAlignment="1" applyProtection="1">
      <alignment horizontal="center" vertical="center"/>
      <protection locked="0"/>
    </xf>
    <xf numFmtId="0" fontId="16" fillId="6" borderId="40" xfId="0" applyFont="1" applyFill="1" applyBorder="1" applyAlignment="1" applyProtection="1">
      <alignment horizontal="center" vertical="center"/>
      <protection locked="0"/>
    </xf>
    <xf numFmtId="0" fontId="16" fillId="6" borderId="64" xfId="0" applyFont="1" applyFill="1" applyBorder="1" applyAlignment="1" applyProtection="1">
      <alignment horizontal="center" vertical="center"/>
      <protection locked="0"/>
    </xf>
    <xf numFmtId="0" fontId="16" fillId="6" borderId="1" xfId="0" applyFont="1" applyFill="1" applyBorder="1" applyAlignment="1" applyProtection="1">
      <alignment horizontal="center" vertical="center"/>
      <protection locked="0"/>
    </xf>
    <xf numFmtId="3" fontId="62" fillId="6" borderId="44" xfId="0" applyNumberFormat="1" applyFont="1" applyFill="1" applyBorder="1" applyAlignment="1">
      <alignment horizontal="center" vertical="center"/>
    </xf>
    <xf numFmtId="3" fontId="62" fillId="6" borderId="35" xfId="0" applyNumberFormat="1" applyFont="1" applyFill="1" applyBorder="1" applyAlignment="1">
      <alignment horizontal="center" vertical="center"/>
    </xf>
    <xf numFmtId="3" fontId="62" fillId="6" borderId="59" xfId="0" applyNumberFormat="1" applyFont="1" applyFill="1" applyBorder="1" applyAlignment="1">
      <alignment horizontal="center" vertical="center"/>
    </xf>
    <xf numFmtId="3" fontId="62" fillId="6" borderId="27" xfId="0" applyNumberFormat="1" applyFont="1" applyFill="1" applyBorder="1" applyAlignment="1">
      <alignment horizontal="center" vertical="center"/>
    </xf>
    <xf numFmtId="3" fontId="62" fillId="6" borderId="45" xfId="0" applyNumberFormat="1" applyFont="1" applyFill="1" applyBorder="1" applyAlignment="1">
      <alignment horizontal="center" vertical="center"/>
    </xf>
    <xf numFmtId="3" fontId="62" fillId="6" borderId="37" xfId="0" applyNumberFormat="1" applyFont="1" applyFill="1" applyBorder="1" applyAlignment="1">
      <alignment horizontal="center" vertical="center"/>
    </xf>
    <xf numFmtId="3" fontId="62" fillId="7" borderId="59" xfId="0" applyNumberFormat="1" applyFont="1" applyFill="1" applyBorder="1" applyAlignment="1">
      <alignment horizontal="center" vertical="center"/>
    </xf>
    <xf numFmtId="3" fontId="62" fillId="7" borderId="30" xfId="0" applyNumberFormat="1" applyFont="1" applyFill="1" applyBorder="1" applyAlignment="1">
      <alignment horizontal="center" vertical="center"/>
    </xf>
    <xf numFmtId="3" fontId="64" fillId="0" borderId="70" xfId="0" applyNumberFormat="1" applyFont="1" applyBorder="1" applyAlignment="1" applyProtection="1">
      <alignment horizontal="center" vertical="center"/>
      <protection locked="0"/>
    </xf>
    <xf numFmtId="0" fontId="64" fillId="0" borderId="68" xfId="0" applyFont="1" applyBorder="1" applyAlignment="1">
      <alignment horizontal="center" vertical="center"/>
    </xf>
    <xf numFmtId="0" fontId="64" fillId="0" borderId="69" xfId="0" applyFont="1" applyBorder="1" applyAlignment="1">
      <alignment horizontal="center" vertical="center"/>
    </xf>
    <xf numFmtId="3" fontId="62" fillId="9" borderId="61" xfId="0" applyNumberFormat="1" applyFont="1" applyFill="1" applyBorder="1" applyAlignment="1">
      <alignment horizontal="center" vertical="center"/>
    </xf>
    <xf numFmtId="3" fontId="62" fillId="9" borderId="26" xfId="0" applyNumberFormat="1" applyFont="1" applyFill="1" applyBorder="1" applyAlignment="1">
      <alignment horizontal="center" vertical="center"/>
    </xf>
    <xf numFmtId="3" fontId="62" fillId="9" borderId="62" xfId="0" applyNumberFormat="1" applyFont="1" applyFill="1" applyBorder="1" applyAlignment="1">
      <alignment horizontal="center" vertical="center"/>
    </xf>
    <xf numFmtId="3" fontId="62" fillId="7" borderId="10" xfId="0" applyNumberFormat="1" applyFont="1" applyFill="1" applyBorder="1" applyAlignment="1">
      <alignment horizontal="center" vertical="center"/>
    </xf>
    <xf numFmtId="3" fontId="62" fillId="7" borderId="13" xfId="0" applyNumberFormat="1" applyFont="1" applyFill="1" applyBorder="1" applyAlignment="1">
      <alignment horizontal="center" vertical="center"/>
    </xf>
    <xf numFmtId="3" fontId="17" fillId="0" borderId="70" xfId="0" applyNumberFormat="1" applyFont="1" applyBorder="1" applyAlignment="1" applyProtection="1">
      <alignment horizontal="center" vertical="center"/>
      <protection locked="0"/>
    </xf>
    <xf numFmtId="0" fontId="65" fillId="0" borderId="1" xfId="0" applyFont="1" applyBorder="1" applyAlignment="1">
      <alignment horizontal="center" vertical="center"/>
    </xf>
    <xf numFmtId="0" fontId="65" fillId="0" borderId="68" xfId="0" applyFont="1" applyBorder="1" applyAlignment="1">
      <alignment horizontal="center" vertical="center"/>
    </xf>
    <xf numFmtId="3" fontId="62" fillId="7" borderId="11" xfId="0" applyNumberFormat="1" applyFont="1" applyFill="1" applyBorder="1" applyAlignment="1">
      <alignment horizontal="center" vertical="center"/>
    </xf>
    <xf numFmtId="3" fontId="62" fillId="7" borderId="14" xfId="0" applyNumberFormat="1" applyFont="1" applyFill="1" applyBorder="1" applyAlignment="1">
      <alignment horizontal="center" vertical="center"/>
    </xf>
    <xf numFmtId="3" fontId="62" fillId="7" borderId="18" xfId="0" applyNumberFormat="1" applyFont="1" applyFill="1" applyBorder="1" applyAlignment="1">
      <alignment horizontal="center" vertical="center"/>
    </xf>
    <xf numFmtId="0" fontId="62" fillId="7" borderId="13" xfId="0" applyFont="1" applyFill="1" applyBorder="1" applyAlignment="1">
      <alignment horizontal="center" vertical="center"/>
    </xf>
    <xf numFmtId="0" fontId="62" fillId="7" borderId="14" xfId="0" applyFont="1" applyFill="1" applyBorder="1" applyAlignment="1">
      <alignment horizontal="center" vertical="center"/>
    </xf>
    <xf numFmtId="0" fontId="62" fillId="7" borderId="15" xfId="0" applyFont="1" applyFill="1" applyBorder="1" applyAlignment="1">
      <alignment horizontal="center" vertical="center"/>
    </xf>
    <xf numFmtId="3" fontId="62" fillId="9" borderId="44" xfId="0" applyNumberFormat="1" applyFont="1" applyFill="1" applyBorder="1" applyAlignment="1">
      <alignment horizontal="center" vertical="center"/>
    </xf>
    <xf numFmtId="3" fontId="62" fillId="9" borderId="35" xfId="0" applyNumberFormat="1" applyFont="1" applyFill="1" applyBorder="1" applyAlignment="1">
      <alignment horizontal="center" vertical="center"/>
    </xf>
    <xf numFmtId="3" fontId="64" fillId="0" borderId="70" xfId="0" applyNumberFormat="1" applyFont="1" applyBorder="1" applyAlignment="1" applyProtection="1">
      <alignment horizontal="right" vertical="center"/>
      <protection locked="0"/>
    </xf>
    <xf numFmtId="3" fontId="64" fillId="0" borderId="68" xfId="0" applyNumberFormat="1" applyFont="1" applyBorder="1" applyAlignment="1" applyProtection="1">
      <alignment horizontal="right" vertical="center"/>
      <protection locked="0"/>
    </xf>
    <xf numFmtId="0" fontId="64" fillId="0" borderId="68" xfId="0" applyFont="1" applyBorder="1" applyAlignment="1">
      <alignment horizontal="right" vertical="center"/>
    </xf>
    <xf numFmtId="0" fontId="64" fillId="0" borderId="69" xfId="0" applyFont="1" applyBorder="1" applyAlignment="1">
      <alignment horizontal="right" vertical="center"/>
    </xf>
    <xf numFmtId="3" fontId="62" fillId="7" borderId="17" xfId="0" applyNumberFormat="1" applyFont="1" applyFill="1" applyBorder="1" applyAlignment="1">
      <alignment horizontal="center" vertical="center"/>
    </xf>
    <xf numFmtId="3" fontId="62" fillId="7" borderId="19" xfId="0" applyNumberFormat="1" applyFont="1" applyFill="1" applyBorder="1" applyAlignment="1">
      <alignment horizontal="center" vertical="center"/>
    </xf>
    <xf numFmtId="3" fontId="62" fillId="7" borderId="16" xfId="0" applyNumberFormat="1" applyFont="1" applyFill="1" applyBorder="1" applyAlignment="1">
      <alignment horizontal="center" vertical="center"/>
    </xf>
    <xf numFmtId="3" fontId="64" fillId="0" borderId="64" xfId="0" applyNumberFormat="1" applyFont="1" applyBorder="1" applyAlignment="1" applyProtection="1">
      <alignment horizontal="right" vertical="center"/>
      <protection locked="0"/>
    </xf>
    <xf numFmtId="3" fontId="64" fillId="0" borderId="1" xfId="0" applyNumberFormat="1" applyFont="1" applyBorder="1" applyAlignment="1" applyProtection="1">
      <alignment horizontal="right" vertical="center"/>
      <protection locked="0"/>
    </xf>
    <xf numFmtId="0" fontId="64" fillId="0" borderId="1" xfId="0" applyFont="1" applyBorder="1" applyAlignment="1">
      <alignment horizontal="right" vertical="center"/>
    </xf>
    <xf numFmtId="0" fontId="64" fillId="0" borderId="67" xfId="0" applyFont="1" applyBorder="1" applyAlignment="1">
      <alignment horizontal="right" vertical="center"/>
    </xf>
    <xf numFmtId="3" fontId="62" fillId="9" borderId="25" xfId="0" applyNumberFormat="1" applyFont="1" applyFill="1" applyBorder="1" applyAlignment="1">
      <alignment horizontal="center" vertical="center"/>
    </xf>
    <xf numFmtId="0" fontId="16" fillId="7" borderId="63" xfId="0" applyFont="1" applyFill="1" applyBorder="1" applyAlignment="1" applyProtection="1">
      <alignment horizontal="center" vertical="center"/>
      <protection locked="0"/>
    </xf>
    <xf numFmtId="0" fontId="16" fillId="7" borderId="40" xfId="0" applyFont="1" applyFill="1" applyBorder="1" applyAlignment="1" applyProtection="1">
      <alignment horizontal="center" vertical="center"/>
      <protection locked="0"/>
    </xf>
    <xf numFmtId="0" fontId="16" fillId="7" borderId="43" xfId="0" applyFont="1" applyFill="1" applyBorder="1" applyAlignment="1" applyProtection="1">
      <alignment horizontal="center" vertical="center"/>
      <protection locked="0"/>
    </xf>
    <xf numFmtId="0" fontId="16" fillId="7" borderId="0" xfId="0" applyFont="1" applyFill="1" applyAlignment="1" applyProtection="1">
      <alignment horizontal="center" vertical="center"/>
      <protection locked="0"/>
    </xf>
    <xf numFmtId="3" fontId="62" fillId="7" borderId="44" xfId="0" applyNumberFormat="1" applyFont="1" applyFill="1" applyBorder="1" applyAlignment="1">
      <alignment horizontal="center" vertical="center"/>
    </xf>
    <xf numFmtId="3" fontId="62" fillId="7" borderId="29" xfId="0" applyNumberFormat="1" applyFont="1" applyFill="1" applyBorder="1" applyAlignment="1">
      <alignment horizontal="center" vertical="center"/>
    </xf>
    <xf numFmtId="3" fontId="62" fillId="7" borderId="27" xfId="0" applyNumberFormat="1" applyFont="1" applyFill="1" applyBorder="1" applyAlignment="1">
      <alignment horizontal="center" vertical="center"/>
    </xf>
    <xf numFmtId="3" fontId="62" fillId="7" borderId="66" xfId="0" applyNumberFormat="1" applyFont="1" applyFill="1" applyBorder="1" applyAlignment="1">
      <alignment horizontal="center" vertical="center"/>
    </xf>
    <xf numFmtId="3" fontId="62" fillId="7" borderId="67" xfId="0" applyNumberFormat="1" applyFont="1" applyFill="1" applyBorder="1" applyAlignment="1">
      <alignment horizontal="center" vertical="center"/>
    </xf>
    <xf numFmtId="3" fontId="62" fillId="9" borderId="59" xfId="0" applyNumberFormat="1" applyFont="1" applyFill="1" applyBorder="1" applyAlignment="1">
      <alignment horizontal="center" vertical="center"/>
    </xf>
    <xf numFmtId="3" fontId="62" fillId="9" borderId="27" xfId="0" applyNumberFormat="1" applyFont="1" applyFill="1" applyBorder="1" applyAlignment="1">
      <alignment horizontal="center" vertical="center"/>
    </xf>
    <xf numFmtId="3" fontId="62" fillId="7" borderId="45" xfId="0" applyNumberFormat="1" applyFont="1" applyFill="1" applyBorder="1" applyAlignment="1">
      <alignment horizontal="center" vertical="center"/>
    </xf>
    <xf numFmtId="3" fontId="62" fillId="7" borderId="34" xfId="0" applyNumberFormat="1" applyFont="1" applyFill="1" applyBorder="1" applyAlignment="1">
      <alignment horizontal="center" vertical="center"/>
    </xf>
    <xf numFmtId="0" fontId="37" fillId="0" borderId="0" xfId="0" applyFont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horizontal="center" vertical="center"/>
      <protection locked="0"/>
    </xf>
    <xf numFmtId="3" fontId="62" fillId="9" borderId="45" xfId="0" applyNumberFormat="1" applyFont="1" applyFill="1" applyBorder="1" applyAlignment="1">
      <alignment horizontal="center" vertical="center"/>
    </xf>
    <xf numFmtId="3" fontId="62" fillId="9" borderId="37" xfId="0" applyNumberFormat="1" applyFont="1" applyFill="1" applyBorder="1" applyAlignment="1">
      <alignment horizontal="center" vertical="center"/>
    </xf>
    <xf numFmtId="3" fontId="62" fillId="9" borderId="60" xfId="0" applyNumberFormat="1" applyFont="1" applyFill="1" applyBorder="1" applyAlignment="1">
      <alignment horizontal="center" vertical="center"/>
    </xf>
    <xf numFmtId="3" fontId="62" fillId="9" borderId="1" xfId="0" applyNumberFormat="1" applyFont="1" applyFill="1" applyBorder="1" applyAlignment="1">
      <alignment horizontal="center" vertical="center"/>
    </xf>
    <xf numFmtId="3" fontId="62" fillId="7" borderId="42" xfId="0" applyNumberFormat="1" applyFont="1" applyFill="1" applyBorder="1" applyAlignment="1">
      <alignment horizontal="center" vertical="center"/>
    </xf>
    <xf numFmtId="3" fontId="62" fillId="9" borderId="63" xfId="0" applyNumberFormat="1" applyFont="1" applyFill="1" applyBorder="1" applyAlignment="1">
      <alignment horizontal="center" vertical="center"/>
    </xf>
    <xf numFmtId="3" fontId="62" fillId="9" borderId="64" xfId="0" applyNumberFormat="1" applyFont="1" applyFill="1" applyBorder="1" applyAlignment="1">
      <alignment horizontal="center" vertical="center"/>
    </xf>
    <xf numFmtId="0" fontId="16" fillId="9" borderId="63" xfId="0" applyFont="1" applyFill="1" applyBorder="1" applyAlignment="1" applyProtection="1">
      <alignment horizontal="center" vertical="center"/>
      <protection locked="0"/>
    </xf>
    <xf numFmtId="0" fontId="16" fillId="9" borderId="40" xfId="0" applyFont="1" applyFill="1" applyBorder="1" applyAlignment="1" applyProtection="1">
      <alignment horizontal="center" vertical="center"/>
      <protection locked="0"/>
    </xf>
    <xf numFmtId="0" fontId="16" fillId="9" borderId="60" xfId="0" applyFont="1" applyFill="1" applyBorder="1" applyAlignment="1" applyProtection="1">
      <alignment horizontal="center" vertical="center"/>
      <protection locked="0"/>
    </xf>
    <xf numFmtId="0" fontId="16" fillId="9" borderId="64" xfId="0" applyFont="1" applyFill="1" applyBorder="1" applyAlignment="1" applyProtection="1">
      <alignment horizontal="center" vertical="center"/>
      <protection locked="0"/>
    </xf>
    <xf numFmtId="0" fontId="16" fillId="9" borderId="1" xfId="0" applyFont="1" applyFill="1" applyBorder="1" applyAlignment="1" applyProtection="1">
      <alignment horizontal="center" vertical="center"/>
      <protection locked="0"/>
    </xf>
    <xf numFmtId="0" fontId="16" fillId="9" borderId="65" xfId="0" applyFont="1" applyFill="1" applyBorder="1" applyAlignment="1" applyProtection="1">
      <alignment horizontal="center" vertical="center"/>
      <protection locked="0"/>
    </xf>
    <xf numFmtId="3" fontId="62" fillId="9" borderId="66" xfId="0" applyNumberFormat="1" applyFont="1" applyFill="1" applyBorder="1" applyAlignment="1">
      <alignment horizontal="center" vertical="center"/>
    </xf>
    <xf numFmtId="3" fontId="62" fillId="9" borderId="67" xfId="0" applyNumberFormat="1" applyFont="1" applyFill="1" applyBorder="1" applyAlignment="1">
      <alignment horizontal="center" vertical="center"/>
    </xf>
    <xf numFmtId="3" fontId="62" fillId="6" borderId="12" xfId="0" applyNumberFormat="1" applyFont="1" applyFill="1" applyBorder="1" applyAlignment="1">
      <alignment horizontal="center" vertical="center"/>
    </xf>
    <xf numFmtId="3" fontId="62" fillId="6" borderId="16" xfId="0" applyNumberFormat="1" applyFont="1" applyFill="1" applyBorder="1" applyAlignment="1">
      <alignment horizontal="center" vertical="center"/>
    </xf>
    <xf numFmtId="0" fontId="11" fillId="5" borderId="19" xfId="0" applyFont="1" applyFill="1" applyBorder="1" applyAlignment="1" applyProtection="1">
      <alignment horizontal="center" vertical="center"/>
      <protection locked="0"/>
    </xf>
    <xf numFmtId="0" fontId="9" fillId="5" borderId="14" xfId="0" applyFont="1" applyFill="1" applyBorder="1" applyAlignment="1">
      <alignment horizontal="center" vertical="center" textRotation="90" wrapText="1"/>
    </xf>
    <xf numFmtId="0" fontId="9" fillId="5" borderId="5" xfId="0" applyFont="1" applyFill="1" applyBorder="1" applyAlignment="1">
      <alignment horizontal="center" vertical="center" textRotation="90" wrapText="1"/>
    </xf>
    <xf numFmtId="0" fontId="6" fillId="5" borderId="30" xfId="0" applyFont="1" applyFill="1" applyBorder="1" applyAlignment="1" applyProtection="1">
      <alignment horizontal="center" vertical="center" textRotation="90" wrapText="1"/>
      <protection locked="0"/>
    </xf>
    <xf numFmtId="3" fontId="15" fillId="0" borderId="70" xfId="0" applyNumberFormat="1" applyFont="1" applyBorder="1" applyAlignment="1" applyProtection="1">
      <alignment horizontal="right" vertical="center"/>
      <protection locked="0"/>
    </xf>
    <xf numFmtId="3" fontId="15" fillId="0" borderId="68" xfId="0" applyNumberFormat="1" applyFont="1" applyBorder="1" applyAlignment="1" applyProtection="1">
      <alignment horizontal="right" vertical="center"/>
      <protection locked="0"/>
    </xf>
    <xf numFmtId="0" fontId="2" fillId="0" borderId="68" xfId="0" applyFont="1" applyBorder="1" applyAlignment="1">
      <alignment horizontal="right" vertical="center"/>
    </xf>
    <xf numFmtId="0" fontId="2" fillId="0" borderId="69" xfId="0" applyFont="1" applyBorder="1" applyAlignment="1">
      <alignment horizontal="right" vertical="center"/>
    </xf>
    <xf numFmtId="3" fontId="15" fillId="0" borderId="70" xfId="0" applyNumberFormat="1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3" fontId="4" fillId="0" borderId="70" xfId="0" applyNumberFormat="1" applyFont="1" applyBorder="1" applyAlignment="1" applyProtection="1">
      <alignment horizontal="center" vertical="center"/>
      <protection locked="0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3" fontId="62" fillId="9" borderId="46" xfId="0" applyNumberFormat="1" applyFont="1" applyFill="1" applyBorder="1" applyAlignment="1">
      <alignment horizontal="center" vertical="center"/>
    </xf>
    <xf numFmtId="3" fontId="62" fillId="9" borderId="36" xfId="0" applyNumberFormat="1" applyFont="1" applyFill="1" applyBorder="1" applyAlignment="1">
      <alignment horizontal="center" vertical="center"/>
    </xf>
    <xf numFmtId="3" fontId="62" fillId="7" borderId="37" xfId="0" applyNumberFormat="1" applyFont="1" applyFill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Normalny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27" name="Line 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28" name="Line 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29" name="Line 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30" name="Line 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31" name="Line 1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32" name="Line 6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33" name="Line 7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34" name="Line 6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35" name="Line 7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36" name="Line 6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37" name="Line 7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38" name="Line 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39" name="Line 6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40" name="Line 7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41" name="Line 7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42" name="Line 6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43" name="Line 7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44" name="Line 7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45" name="Line 7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46" name="Line 7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47" name="Line 7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48" name="Line 6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49" name="Line 7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50" name="Line 6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51" name="Line 7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52" name="Line 1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53" name="Line 6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54" name="Line 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55" name="Line 6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56" name="Line 7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57" name="Line 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58" name="Line 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59" name="Line 7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60" name="Line 6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61" name="Line 7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62" name="Line 7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63" name="Line 6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64" name="Line 7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65" name="Line 7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66" name="Line 7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67" name="Line 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68" name="Line 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3"/>
  <sheetViews>
    <sheetView tabSelected="1" topLeftCell="A6" zoomScale="66" zoomScaleNormal="66" workbookViewId="0">
      <pane ySplit="1" topLeftCell="A7" activePane="bottomLeft" state="frozen"/>
      <selection activeCell="A6" sqref="A6"/>
      <selection pane="bottomLeft" activeCell="B58" sqref="B58"/>
    </sheetView>
  </sheetViews>
  <sheetFormatPr defaultColWidth="9.109375" defaultRowHeight="10.199999999999999" x14ac:dyDescent="0.2"/>
  <cols>
    <col min="1" max="1" width="7.109375" style="184" customWidth="1"/>
    <col min="2" max="2" width="46.5546875" style="184" customWidth="1"/>
    <col min="3" max="3" width="11.6640625" style="239" customWidth="1"/>
    <col min="4" max="7" width="9.109375" style="184" customWidth="1"/>
    <col min="8" max="8" width="12" style="184" customWidth="1"/>
    <col min="9" max="17" width="9.109375" style="184" customWidth="1"/>
    <col min="18" max="18" width="10.44140625" style="184" customWidth="1"/>
    <col min="19" max="19" width="16.44140625" style="184" customWidth="1"/>
    <col min="20" max="24" width="9.109375" style="184" customWidth="1"/>
    <col min="25" max="25" width="11.33203125" style="184" customWidth="1"/>
    <col min="26" max="39" width="9.109375" style="184" customWidth="1"/>
    <col min="40" max="40" width="10.33203125" style="184" customWidth="1"/>
    <col min="41" max="43" width="5.6640625" style="184" customWidth="1"/>
    <col min="44" max="16384" width="9.109375" style="184"/>
  </cols>
  <sheetData>
    <row r="1" spans="1:55" s="170" customFormat="1" ht="26.7" customHeight="1" x14ac:dyDescent="0.35">
      <c r="A1" s="167" t="s">
        <v>134</v>
      </c>
      <c r="B1" s="168"/>
      <c r="C1" s="169"/>
      <c r="O1" s="171"/>
    </row>
    <row r="2" spans="1:55" s="175" customFormat="1" ht="27" customHeight="1" x14ac:dyDescent="0.3">
      <c r="A2" s="172" t="s">
        <v>135</v>
      </c>
      <c r="B2" s="173"/>
      <c r="C2" s="174"/>
      <c r="O2" s="176"/>
    </row>
    <row r="3" spans="1:55" s="175" customFormat="1" ht="19.5" customHeight="1" x14ac:dyDescent="0.3">
      <c r="A3" s="172" t="s">
        <v>136</v>
      </c>
      <c r="B3" s="177"/>
      <c r="C3" s="177"/>
      <c r="D3" s="178"/>
      <c r="E3" s="179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9"/>
      <c r="R3" s="179"/>
      <c r="S3" s="179"/>
      <c r="T3" s="179"/>
      <c r="U3" s="179"/>
      <c r="V3" s="179"/>
      <c r="W3" s="179"/>
      <c r="X3" s="179"/>
      <c r="Y3" s="179"/>
      <c r="Z3" s="178"/>
      <c r="AA3" s="179"/>
      <c r="AB3" s="179"/>
      <c r="AC3" s="179"/>
      <c r="AD3" s="179"/>
      <c r="AE3" s="179"/>
      <c r="AG3" s="179"/>
      <c r="AH3" s="179"/>
      <c r="AI3" s="179"/>
      <c r="AJ3" s="179"/>
      <c r="AK3" s="179"/>
      <c r="AL3" s="179"/>
      <c r="AM3" s="179"/>
      <c r="AN3" s="179"/>
    </row>
    <row r="4" spans="1:55" ht="12" customHeight="1" x14ac:dyDescent="0.2">
      <c r="A4" s="180"/>
      <c r="B4" s="181"/>
      <c r="C4" s="181"/>
      <c r="D4" s="182"/>
      <c r="E4" s="183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3"/>
      <c r="R4" s="183"/>
      <c r="S4" s="183"/>
      <c r="T4" s="183"/>
      <c r="U4" s="183"/>
      <c r="V4" s="183"/>
      <c r="W4" s="183"/>
      <c r="X4" s="183"/>
      <c r="Y4" s="183"/>
      <c r="Z4" s="182"/>
      <c r="AA4" s="183"/>
      <c r="AB4" s="183"/>
      <c r="AC4" s="183"/>
      <c r="AD4" s="183"/>
      <c r="AE4" s="183"/>
      <c r="AG4" s="183"/>
      <c r="AH4" s="183"/>
      <c r="AI4" s="183"/>
      <c r="AJ4" s="183"/>
      <c r="AK4" s="183"/>
      <c r="AL4" s="183"/>
      <c r="AM4" s="183"/>
      <c r="AN4" s="183"/>
    </row>
    <row r="5" spans="1:55" ht="12" customHeight="1" x14ac:dyDescent="0.2">
      <c r="A5" s="180"/>
      <c r="B5" s="181"/>
      <c r="C5" s="181"/>
      <c r="D5" s="182"/>
      <c r="E5" s="183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3"/>
      <c r="R5" s="183"/>
      <c r="S5" s="183"/>
      <c r="T5" s="183"/>
      <c r="U5" s="183"/>
      <c r="V5" s="183"/>
      <c r="W5" s="183"/>
      <c r="X5" s="183"/>
      <c r="Y5" s="183"/>
      <c r="Z5" s="182"/>
      <c r="AA5" s="183"/>
      <c r="AB5" s="183"/>
      <c r="AC5" s="183"/>
      <c r="AD5" s="183"/>
      <c r="AE5" s="183"/>
      <c r="AG5" s="183"/>
      <c r="AH5" s="183"/>
      <c r="AI5" s="183"/>
      <c r="AJ5" s="183"/>
      <c r="AK5" s="183"/>
      <c r="AL5" s="183"/>
      <c r="AM5" s="183"/>
      <c r="AN5" s="183"/>
    </row>
    <row r="6" spans="1:55" s="188" customFormat="1" ht="54.6" customHeight="1" thickBot="1" x14ac:dyDescent="0.25">
      <c r="A6" s="185" t="s">
        <v>10</v>
      </c>
      <c r="B6" s="186" t="s">
        <v>11</v>
      </c>
      <c r="C6" s="186" t="s">
        <v>137</v>
      </c>
      <c r="D6" s="187" t="s">
        <v>138</v>
      </c>
      <c r="E6" s="187" t="s">
        <v>139</v>
      </c>
      <c r="F6" s="187" t="s">
        <v>140</v>
      </c>
      <c r="G6" s="187" t="s">
        <v>141</v>
      </c>
      <c r="H6" s="187" t="s">
        <v>142</v>
      </c>
      <c r="I6" s="187" t="s">
        <v>143</v>
      </c>
      <c r="J6" s="187" t="s">
        <v>144</v>
      </c>
      <c r="K6" s="187" t="s">
        <v>145</v>
      </c>
      <c r="L6" s="187" t="s">
        <v>146</v>
      </c>
      <c r="M6" s="187" t="s">
        <v>147</v>
      </c>
      <c r="N6" s="187" t="s">
        <v>148</v>
      </c>
      <c r="O6" s="187" t="s">
        <v>149</v>
      </c>
      <c r="P6" s="187" t="s">
        <v>150</v>
      </c>
      <c r="Q6" s="187" t="s">
        <v>151</v>
      </c>
      <c r="R6" s="187" t="s">
        <v>152</v>
      </c>
      <c r="S6" s="187" t="s">
        <v>153</v>
      </c>
      <c r="T6" s="187" t="s">
        <v>154</v>
      </c>
      <c r="U6" s="187" t="s">
        <v>155</v>
      </c>
      <c r="V6" s="187" t="s">
        <v>156</v>
      </c>
      <c r="W6" s="187" t="s">
        <v>157</v>
      </c>
      <c r="X6" s="187" t="s">
        <v>158</v>
      </c>
      <c r="Y6" s="187" t="s">
        <v>159</v>
      </c>
      <c r="Z6" s="187" t="s">
        <v>160</v>
      </c>
      <c r="AA6" s="187" t="s">
        <v>161</v>
      </c>
      <c r="AB6" s="187" t="s">
        <v>162</v>
      </c>
      <c r="AC6" s="187" t="s">
        <v>163</v>
      </c>
      <c r="AD6" s="187" t="s">
        <v>164</v>
      </c>
      <c r="AE6" s="187" t="s">
        <v>165</v>
      </c>
      <c r="AF6" s="187" t="s">
        <v>166</v>
      </c>
      <c r="AG6" s="187" t="s">
        <v>167</v>
      </c>
      <c r="AH6" s="187" t="s">
        <v>168</v>
      </c>
      <c r="AI6" s="187" t="s">
        <v>169</v>
      </c>
      <c r="AJ6" s="187" t="s">
        <v>170</v>
      </c>
      <c r="AK6" s="187" t="s">
        <v>171</v>
      </c>
      <c r="AL6" s="187" t="s">
        <v>172</v>
      </c>
      <c r="AM6" s="187" t="s">
        <v>173</v>
      </c>
      <c r="AN6" s="187" t="s">
        <v>174</v>
      </c>
      <c r="AO6" s="187" t="s">
        <v>175</v>
      </c>
      <c r="AP6" s="187" t="s">
        <v>176</v>
      </c>
      <c r="AQ6" s="187" t="s">
        <v>177</v>
      </c>
    </row>
    <row r="7" spans="1:55" s="188" customFormat="1" ht="84.6" customHeight="1" x14ac:dyDescent="0.2">
      <c r="A7" s="189"/>
      <c r="B7" s="190"/>
      <c r="C7" s="191" t="s">
        <v>178</v>
      </c>
      <c r="D7" s="192" t="s">
        <v>179</v>
      </c>
      <c r="E7" s="193" t="s">
        <v>179</v>
      </c>
      <c r="F7" s="193" t="s">
        <v>179</v>
      </c>
      <c r="G7" s="193" t="s">
        <v>179</v>
      </c>
      <c r="H7" s="193" t="s">
        <v>180</v>
      </c>
      <c r="I7" s="193" t="s">
        <v>180</v>
      </c>
      <c r="J7" s="193" t="s">
        <v>180</v>
      </c>
      <c r="K7" s="193" t="s">
        <v>180</v>
      </c>
      <c r="L7" s="193" t="s">
        <v>180</v>
      </c>
      <c r="M7" s="193" t="s">
        <v>180</v>
      </c>
      <c r="N7" s="193" t="s">
        <v>181</v>
      </c>
      <c r="O7" s="193" t="s">
        <v>181</v>
      </c>
      <c r="P7" s="193" t="s">
        <v>181</v>
      </c>
      <c r="Q7" s="193" t="s">
        <v>181</v>
      </c>
      <c r="R7" s="193" t="s">
        <v>182</v>
      </c>
      <c r="S7" s="193" t="s">
        <v>181</v>
      </c>
      <c r="T7" s="193" t="s">
        <v>181</v>
      </c>
      <c r="U7" s="193" t="s">
        <v>181</v>
      </c>
      <c r="V7" s="193" t="s">
        <v>181</v>
      </c>
      <c r="W7" s="193" t="s">
        <v>183</v>
      </c>
      <c r="X7" s="193" t="s">
        <v>183</v>
      </c>
      <c r="Y7" s="193" t="s">
        <v>181</v>
      </c>
      <c r="Z7" s="193" t="s">
        <v>182</v>
      </c>
      <c r="AA7" s="193" t="s">
        <v>182</v>
      </c>
      <c r="AB7" s="193" t="s">
        <v>182</v>
      </c>
      <c r="AC7" s="193" t="s">
        <v>184</v>
      </c>
      <c r="AD7" s="193" t="s">
        <v>185</v>
      </c>
      <c r="AE7" s="193" t="s">
        <v>185</v>
      </c>
      <c r="AF7" s="193" t="s">
        <v>185</v>
      </c>
      <c r="AG7" s="193" t="s">
        <v>186</v>
      </c>
      <c r="AH7" s="193" t="s">
        <v>186</v>
      </c>
      <c r="AI7" s="193" t="s">
        <v>186</v>
      </c>
      <c r="AJ7" s="193" t="s">
        <v>187</v>
      </c>
      <c r="AK7" s="193" t="s">
        <v>186</v>
      </c>
      <c r="AL7" s="193" t="s">
        <v>185</v>
      </c>
      <c r="AM7" s="193" t="s">
        <v>187</v>
      </c>
      <c r="AN7" s="193" t="s">
        <v>187</v>
      </c>
      <c r="AO7" s="194"/>
      <c r="AP7" s="195"/>
      <c r="AQ7" s="196"/>
      <c r="AR7" s="398" t="s">
        <v>279</v>
      </c>
      <c r="AS7" s="392" t="s">
        <v>280</v>
      </c>
      <c r="AT7" s="392" t="s">
        <v>281</v>
      </c>
      <c r="AU7" s="392" t="s">
        <v>282</v>
      </c>
      <c r="AV7" s="392" t="s">
        <v>283</v>
      </c>
      <c r="AW7" s="392" t="s">
        <v>284</v>
      </c>
      <c r="AX7" s="392" t="s">
        <v>285</v>
      </c>
      <c r="AY7" s="392" t="s">
        <v>286</v>
      </c>
      <c r="AZ7" s="392" t="s">
        <v>287</v>
      </c>
      <c r="BA7" s="394" t="s">
        <v>175</v>
      </c>
      <c r="BB7" s="394" t="s">
        <v>176</v>
      </c>
      <c r="BC7" s="396" t="s">
        <v>177</v>
      </c>
    </row>
    <row r="8" spans="1:55" s="188" customFormat="1" ht="315.60000000000002" customHeight="1" x14ac:dyDescent="0.2">
      <c r="A8" s="189"/>
      <c r="B8" s="190"/>
      <c r="C8" s="197"/>
      <c r="D8" s="198" t="s">
        <v>188</v>
      </c>
      <c r="E8" s="199" t="s">
        <v>189</v>
      </c>
      <c r="F8" s="199" t="s">
        <v>190</v>
      </c>
      <c r="G8" s="199" t="s">
        <v>191</v>
      </c>
      <c r="H8" s="199" t="s">
        <v>192</v>
      </c>
      <c r="I8" s="199" t="s">
        <v>193</v>
      </c>
      <c r="J8" s="199" t="s">
        <v>194</v>
      </c>
      <c r="K8" s="199" t="s">
        <v>195</v>
      </c>
      <c r="L8" s="199" t="s">
        <v>196</v>
      </c>
      <c r="M8" s="199" t="s">
        <v>197</v>
      </c>
      <c r="N8" s="199" t="s">
        <v>198</v>
      </c>
      <c r="O8" s="199" t="s">
        <v>199</v>
      </c>
      <c r="P8" s="199" t="s">
        <v>200</v>
      </c>
      <c r="Q8" s="199" t="s">
        <v>201</v>
      </c>
      <c r="R8" s="199" t="s">
        <v>202</v>
      </c>
      <c r="S8" s="199" t="s">
        <v>203</v>
      </c>
      <c r="T8" s="199" t="s">
        <v>204</v>
      </c>
      <c r="U8" s="199" t="s">
        <v>205</v>
      </c>
      <c r="V8" s="199" t="s">
        <v>206</v>
      </c>
      <c r="W8" s="199" t="s">
        <v>207</v>
      </c>
      <c r="X8" s="199" t="s">
        <v>208</v>
      </c>
      <c r="Y8" s="199" t="s">
        <v>209</v>
      </c>
      <c r="Z8" s="199" t="s">
        <v>210</v>
      </c>
      <c r="AA8" s="199" t="s">
        <v>211</v>
      </c>
      <c r="AB8" s="199" t="s">
        <v>212</v>
      </c>
      <c r="AC8" s="199" t="s">
        <v>213</v>
      </c>
      <c r="AD8" s="199" t="s">
        <v>214</v>
      </c>
      <c r="AE8" s="199" t="s">
        <v>215</v>
      </c>
      <c r="AF8" s="199" t="s">
        <v>216</v>
      </c>
      <c r="AG8" s="199" t="s">
        <v>217</v>
      </c>
      <c r="AH8" s="199" t="s">
        <v>218</v>
      </c>
      <c r="AI8" s="199" t="s">
        <v>219</v>
      </c>
      <c r="AJ8" s="199" t="s">
        <v>220</v>
      </c>
      <c r="AK8" s="199" t="s">
        <v>221</v>
      </c>
      <c r="AL8" s="199" t="s">
        <v>222</v>
      </c>
      <c r="AM8" s="199" t="s">
        <v>223</v>
      </c>
      <c r="AN8" s="199" t="s">
        <v>224</v>
      </c>
      <c r="AO8" s="194"/>
      <c r="AP8" s="195"/>
      <c r="AQ8" s="196"/>
      <c r="AR8" s="399"/>
      <c r="AS8" s="393"/>
      <c r="AT8" s="393"/>
      <c r="AU8" s="393"/>
      <c r="AV8" s="393"/>
      <c r="AW8" s="393"/>
      <c r="AX8" s="393"/>
      <c r="AY8" s="393"/>
      <c r="AZ8" s="393"/>
      <c r="BA8" s="395"/>
      <c r="BB8" s="395"/>
      <c r="BC8" s="397"/>
    </row>
    <row r="9" spans="1:55" s="188" customFormat="1" ht="13.8" customHeight="1" x14ac:dyDescent="0.25">
      <c r="A9" s="189" t="s">
        <v>225</v>
      </c>
      <c r="B9" s="200" t="s">
        <v>22</v>
      </c>
      <c r="C9" s="190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2"/>
      <c r="AJ9" s="201"/>
      <c r="AK9" s="201"/>
      <c r="AL9" s="201"/>
      <c r="AM9" s="201"/>
      <c r="AN9" s="201"/>
      <c r="AO9" s="203"/>
      <c r="AP9" s="204"/>
      <c r="AQ9" s="205"/>
      <c r="AR9" s="379"/>
      <c r="AS9" s="383"/>
      <c r="AT9" s="383"/>
      <c r="AU9" s="383"/>
      <c r="AV9" s="383"/>
      <c r="AW9" s="383"/>
      <c r="AX9" s="383"/>
      <c r="AY9" s="383"/>
      <c r="AZ9" s="383"/>
      <c r="BA9" s="383"/>
      <c r="BB9" s="383"/>
      <c r="BC9" s="389"/>
    </row>
    <row r="10" spans="1:55" s="188" customFormat="1" ht="13.8" customHeight="1" x14ac:dyDescent="0.2">
      <c r="A10" s="206" t="s">
        <v>9</v>
      </c>
      <c r="B10" s="207" t="s">
        <v>71</v>
      </c>
      <c r="C10" s="208">
        <f>SUM(D10:AN10)</f>
        <v>6</v>
      </c>
      <c r="D10" s="209"/>
      <c r="E10" s="209"/>
      <c r="F10" s="209"/>
      <c r="G10" s="209"/>
      <c r="H10" s="209">
        <v>1</v>
      </c>
      <c r="I10" s="209"/>
      <c r="J10" s="209">
        <v>1</v>
      </c>
      <c r="K10" s="209"/>
      <c r="L10" s="209"/>
      <c r="M10" s="209"/>
      <c r="N10" s="209"/>
      <c r="O10" s="209"/>
      <c r="P10" s="209"/>
      <c r="Q10" s="209">
        <v>1</v>
      </c>
      <c r="R10" s="209"/>
      <c r="S10" s="209"/>
      <c r="T10" s="209">
        <v>1</v>
      </c>
      <c r="U10" s="209"/>
      <c r="V10" s="209"/>
      <c r="W10" s="209"/>
      <c r="X10" s="209"/>
      <c r="Y10" s="209">
        <v>1</v>
      </c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>
        <v>1</v>
      </c>
      <c r="AN10" s="209"/>
      <c r="AO10" s="210">
        <f>SUM(D10:M10)</f>
        <v>2</v>
      </c>
      <c r="AP10" s="210">
        <f>SUM(N10:AC10)</f>
        <v>3</v>
      </c>
      <c r="AQ10" s="210">
        <f>SUM(AD10:AN10)</f>
        <v>1</v>
      </c>
      <c r="AR10" s="380"/>
      <c r="AS10" s="384">
        <v>2</v>
      </c>
      <c r="AT10" s="384">
        <v>3</v>
      </c>
      <c r="AU10" s="384"/>
      <c r="AV10" s="384"/>
      <c r="AW10" s="384"/>
      <c r="AX10" s="384"/>
      <c r="AY10" s="384"/>
      <c r="AZ10" s="384">
        <v>1</v>
      </c>
      <c r="BA10" s="387">
        <f>SUM(AR10:AS10)</f>
        <v>2</v>
      </c>
      <c r="BB10" s="387">
        <f>SUM(AT10:AW10)</f>
        <v>3</v>
      </c>
      <c r="BC10" s="390">
        <f>SUM(AX10:AZ10)</f>
        <v>1</v>
      </c>
    </row>
    <row r="11" spans="1:55" s="188" customFormat="1" ht="13.8" customHeight="1" x14ac:dyDescent="0.2">
      <c r="A11" s="206" t="s">
        <v>8</v>
      </c>
      <c r="B11" s="207" t="s">
        <v>226</v>
      </c>
      <c r="C11" s="208">
        <f>SUM(D11:AN11)</f>
        <v>3</v>
      </c>
      <c r="D11" s="209"/>
      <c r="E11" s="209"/>
      <c r="F11" s="209"/>
      <c r="G11" s="209"/>
      <c r="H11" s="209"/>
      <c r="I11" s="209"/>
      <c r="J11" s="209">
        <v>1</v>
      </c>
      <c r="K11" s="209"/>
      <c r="L11" s="209"/>
      <c r="M11" s="209"/>
      <c r="N11" s="209"/>
      <c r="O11" s="209"/>
      <c r="P11" s="209"/>
      <c r="Q11" s="211"/>
      <c r="R11" s="209"/>
      <c r="S11" s="209"/>
      <c r="T11" s="209"/>
      <c r="U11" s="209"/>
      <c r="V11" s="209"/>
      <c r="W11" s="209"/>
      <c r="X11" s="209"/>
      <c r="Y11" s="209"/>
      <c r="Z11" s="209"/>
      <c r="AA11" s="211"/>
      <c r="AB11" s="209">
        <v>1</v>
      </c>
      <c r="AC11" s="209"/>
      <c r="AD11" s="209"/>
      <c r="AE11" s="209"/>
      <c r="AF11" s="209"/>
      <c r="AG11" s="209"/>
      <c r="AH11" s="209"/>
      <c r="AI11" s="209"/>
      <c r="AJ11" s="209"/>
      <c r="AK11" s="209"/>
      <c r="AL11" s="209">
        <v>1</v>
      </c>
      <c r="AM11" s="209"/>
      <c r="AN11" s="209"/>
      <c r="AO11" s="210">
        <f>SUM(D11:M11)</f>
        <v>1</v>
      </c>
      <c r="AP11" s="210">
        <f>SUM(N11:AC11)</f>
        <v>1</v>
      </c>
      <c r="AQ11" s="210">
        <f>SUM(AD11:AN11)</f>
        <v>1</v>
      </c>
      <c r="AR11" s="381"/>
      <c r="AS11" s="385"/>
      <c r="AT11" s="385"/>
      <c r="AU11" s="385"/>
      <c r="AV11" s="385"/>
      <c r="AW11" s="385"/>
      <c r="AX11" s="385"/>
      <c r="AY11" s="385"/>
      <c r="AZ11" s="385"/>
      <c r="BA11" s="387"/>
      <c r="BB11" s="387"/>
      <c r="BC11" s="390"/>
    </row>
    <row r="12" spans="1:55" s="188" customFormat="1" ht="13.2" customHeight="1" x14ac:dyDescent="0.2">
      <c r="A12" s="206" t="s">
        <v>7</v>
      </c>
      <c r="B12" s="207" t="s">
        <v>52</v>
      </c>
      <c r="C12" s="208">
        <f>SUM(D12:AN12)</f>
        <v>3</v>
      </c>
      <c r="D12" s="209"/>
      <c r="E12" s="209"/>
      <c r="F12" s="209"/>
      <c r="G12" s="209"/>
      <c r="H12" s="209"/>
      <c r="I12" s="209"/>
      <c r="J12" s="209">
        <v>1</v>
      </c>
      <c r="K12" s="209"/>
      <c r="L12" s="209"/>
      <c r="M12" s="209"/>
      <c r="N12" s="209"/>
      <c r="O12" s="209"/>
      <c r="P12" s="209"/>
      <c r="Q12" s="211"/>
      <c r="R12" s="209"/>
      <c r="S12" s="209">
        <v>1</v>
      </c>
      <c r="T12" s="209"/>
      <c r="U12" s="209">
        <v>1</v>
      </c>
      <c r="V12" s="209"/>
      <c r="W12" s="209"/>
      <c r="X12" s="209"/>
      <c r="Y12" s="209"/>
      <c r="Z12" s="209"/>
      <c r="AA12" s="211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10">
        <f>SUM(D12:M12)</f>
        <v>1</v>
      </c>
      <c r="AP12" s="210">
        <f>SUM(N12:AC12)</f>
        <v>2</v>
      </c>
      <c r="AQ12" s="210">
        <f>SUM(AD12:AN12)</f>
        <v>0</v>
      </c>
      <c r="AR12" s="380"/>
      <c r="AS12" s="384"/>
      <c r="AT12" s="384"/>
      <c r="AU12" s="384"/>
      <c r="AV12" s="384"/>
      <c r="AW12" s="384"/>
      <c r="AX12" s="384"/>
      <c r="AY12" s="384"/>
      <c r="AZ12" s="384"/>
      <c r="BA12" s="387">
        <f>SUM(AR12:AS12)</f>
        <v>0</v>
      </c>
      <c r="BB12" s="387">
        <f>SUM(AT12:AW12)</f>
        <v>0</v>
      </c>
      <c r="BC12" s="390">
        <f>SUM(AX12:AZ12)</f>
        <v>0</v>
      </c>
    </row>
    <row r="13" spans="1:55" s="188" customFormat="1" ht="13.8" customHeight="1" x14ac:dyDescent="0.2">
      <c r="A13" s="206" t="s">
        <v>6</v>
      </c>
      <c r="B13" s="207" t="s">
        <v>42</v>
      </c>
      <c r="C13" s="208">
        <f>SUM(D13:AN13)</f>
        <v>7</v>
      </c>
      <c r="D13" s="209"/>
      <c r="E13" s="209"/>
      <c r="F13" s="209"/>
      <c r="G13" s="209"/>
      <c r="H13" s="209"/>
      <c r="I13" s="209"/>
      <c r="J13" s="209">
        <v>1</v>
      </c>
      <c r="K13" s="209"/>
      <c r="L13" s="209"/>
      <c r="M13" s="209"/>
      <c r="N13" s="209"/>
      <c r="O13" s="209"/>
      <c r="P13" s="209"/>
      <c r="Q13" s="211"/>
      <c r="R13" s="209">
        <v>1</v>
      </c>
      <c r="S13" s="209"/>
      <c r="T13" s="209"/>
      <c r="U13" s="209"/>
      <c r="V13" s="209"/>
      <c r="W13" s="209"/>
      <c r="X13" s="209">
        <v>1</v>
      </c>
      <c r="Y13" s="209"/>
      <c r="Z13" s="209">
        <v>1</v>
      </c>
      <c r="AA13" s="211">
        <v>1</v>
      </c>
      <c r="AB13" s="209"/>
      <c r="AC13" s="209">
        <v>1</v>
      </c>
      <c r="AD13" s="209"/>
      <c r="AE13" s="209"/>
      <c r="AF13" s="209"/>
      <c r="AG13" s="209"/>
      <c r="AH13" s="209"/>
      <c r="AI13" s="209">
        <v>1</v>
      </c>
      <c r="AJ13" s="209"/>
      <c r="AK13" s="209"/>
      <c r="AL13" s="209"/>
      <c r="AM13" s="209"/>
      <c r="AN13" s="209"/>
      <c r="AO13" s="210">
        <f>SUM(D13:M13)</f>
        <v>1</v>
      </c>
      <c r="AP13" s="210">
        <f>SUM(N13:AC13)</f>
        <v>5</v>
      </c>
      <c r="AQ13" s="210">
        <f>SUM(AD13:AN13)</f>
        <v>1</v>
      </c>
      <c r="AR13" s="381"/>
      <c r="AS13" s="385"/>
      <c r="AT13" s="385"/>
      <c r="AU13" s="385"/>
      <c r="AV13" s="385"/>
      <c r="AW13" s="385"/>
      <c r="AX13" s="385"/>
      <c r="AY13" s="385"/>
      <c r="AZ13" s="385"/>
      <c r="BA13" s="387"/>
      <c r="BB13" s="387"/>
      <c r="BC13" s="390"/>
    </row>
    <row r="14" spans="1:55" s="188" customFormat="1" ht="13.8" customHeight="1" x14ac:dyDescent="0.2">
      <c r="A14" s="212" t="s">
        <v>44</v>
      </c>
      <c r="B14" s="213" t="s">
        <v>23</v>
      </c>
      <c r="C14" s="201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5"/>
      <c r="AJ14" s="214"/>
      <c r="AK14" s="214"/>
      <c r="AL14" s="214"/>
      <c r="AM14" s="214"/>
      <c r="AN14" s="214"/>
      <c r="AO14" s="203"/>
      <c r="AP14" s="204"/>
      <c r="AQ14" s="205"/>
      <c r="AR14" s="380"/>
      <c r="AS14" s="384"/>
      <c r="AT14" s="384"/>
      <c r="AU14" s="384"/>
      <c r="AV14" s="384"/>
      <c r="AW14" s="384"/>
      <c r="AX14" s="384"/>
      <c r="AY14" s="384"/>
      <c r="AZ14" s="384"/>
      <c r="BA14" s="387">
        <f>SUM(AR14:AS14)</f>
        <v>0</v>
      </c>
      <c r="BB14" s="387">
        <f>SUM(AT14:AW14)</f>
        <v>0</v>
      </c>
      <c r="BC14" s="390">
        <f>SUM(AX14:AZ14)</f>
        <v>0</v>
      </c>
    </row>
    <row r="15" spans="1:55" s="188" customFormat="1" ht="13.8" customHeight="1" thickBot="1" x14ac:dyDescent="0.25">
      <c r="A15" s="206" t="s">
        <v>9</v>
      </c>
      <c r="B15" s="207" t="s">
        <v>46</v>
      </c>
      <c r="C15" s="208">
        <f t="shared" ref="C15:C22" si="0">SUM(D15:AN15)</f>
        <v>10</v>
      </c>
      <c r="D15" s="209"/>
      <c r="E15" s="209"/>
      <c r="F15" s="209"/>
      <c r="G15" s="209"/>
      <c r="H15" s="209"/>
      <c r="I15" s="209"/>
      <c r="J15" s="209">
        <v>1</v>
      </c>
      <c r="K15" s="209">
        <v>1</v>
      </c>
      <c r="L15" s="209"/>
      <c r="M15" s="209"/>
      <c r="N15" s="209"/>
      <c r="O15" s="209"/>
      <c r="P15" s="209">
        <v>1</v>
      </c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>
        <v>1</v>
      </c>
      <c r="AB15" s="209"/>
      <c r="AC15" s="209"/>
      <c r="AD15" s="209"/>
      <c r="AE15" s="209"/>
      <c r="AF15" s="209">
        <v>1</v>
      </c>
      <c r="AG15" s="209">
        <v>1</v>
      </c>
      <c r="AH15" s="209">
        <v>1</v>
      </c>
      <c r="AI15" s="209"/>
      <c r="AJ15" s="209">
        <v>1</v>
      </c>
      <c r="AK15" s="209">
        <v>1</v>
      </c>
      <c r="AL15" s="209"/>
      <c r="AM15" s="209"/>
      <c r="AN15" s="209">
        <v>1</v>
      </c>
      <c r="AO15" s="210">
        <f t="shared" ref="AO15:AO22" si="1">SUM(D15:M15)</f>
        <v>2</v>
      </c>
      <c r="AP15" s="210">
        <f t="shared" ref="AP15:AP22" si="2">SUM(N15:AC15)</f>
        <v>2</v>
      </c>
      <c r="AQ15" s="210">
        <f t="shared" ref="AQ15:AQ22" si="3">SUM(AD15:AN15)</f>
        <v>6</v>
      </c>
      <c r="AR15" s="382"/>
      <c r="AS15" s="386"/>
      <c r="AT15" s="386"/>
      <c r="AU15" s="386"/>
      <c r="AV15" s="386"/>
      <c r="AW15" s="386"/>
      <c r="AX15" s="386"/>
      <c r="AY15" s="386"/>
      <c r="AZ15" s="386"/>
      <c r="BA15" s="388"/>
      <c r="BB15" s="388"/>
      <c r="BC15" s="391"/>
    </row>
    <row r="16" spans="1:55" s="188" customFormat="1" ht="13.8" customHeight="1" x14ac:dyDescent="0.2">
      <c r="A16" s="206" t="s">
        <v>8</v>
      </c>
      <c r="B16" s="207" t="s">
        <v>47</v>
      </c>
      <c r="C16" s="208">
        <f t="shared" si="0"/>
        <v>11</v>
      </c>
      <c r="D16" s="209"/>
      <c r="E16" s="209">
        <v>1</v>
      </c>
      <c r="F16" s="209">
        <v>1</v>
      </c>
      <c r="G16" s="209"/>
      <c r="H16" s="209"/>
      <c r="I16" s="209"/>
      <c r="J16" s="209"/>
      <c r="K16" s="209">
        <v>1</v>
      </c>
      <c r="L16" s="209"/>
      <c r="M16" s="209">
        <v>1</v>
      </c>
      <c r="N16" s="209"/>
      <c r="O16" s="209"/>
      <c r="P16" s="209">
        <v>1</v>
      </c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>
        <v>1</v>
      </c>
      <c r="AB16" s="209"/>
      <c r="AC16" s="209"/>
      <c r="AD16" s="209"/>
      <c r="AE16" s="209"/>
      <c r="AF16" s="209">
        <v>1</v>
      </c>
      <c r="AG16" s="209">
        <v>1</v>
      </c>
      <c r="AH16" s="209"/>
      <c r="AI16" s="209"/>
      <c r="AJ16" s="209">
        <v>1</v>
      </c>
      <c r="AK16" s="209">
        <v>1</v>
      </c>
      <c r="AL16" s="209"/>
      <c r="AM16" s="209"/>
      <c r="AN16" s="209">
        <v>1</v>
      </c>
      <c r="AO16" s="210">
        <f t="shared" si="1"/>
        <v>4</v>
      </c>
      <c r="AP16" s="210">
        <f t="shared" si="2"/>
        <v>2</v>
      </c>
      <c r="AQ16" s="210">
        <f t="shared" si="3"/>
        <v>5</v>
      </c>
    </row>
    <row r="17" spans="1:43" s="188" customFormat="1" ht="11.4" x14ac:dyDescent="0.2">
      <c r="A17" s="206" t="s">
        <v>7</v>
      </c>
      <c r="B17" s="207" t="s">
        <v>48</v>
      </c>
      <c r="C17" s="208">
        <f t="shared" si="0"/>
        <v>6</v>
      </c>
      <c r="D17" s="209"/>
      <c r="E17" s="209">
        <v>1</v>
      </c>
      <c r="F17" s="209">
        <v>1</v>
      </c>
      <c r="G17" s="209"/>
      <c r="H17" s="209"/>
      <c r="I17" s="209"/>
      <c r="J17" s="209"/>
      <c r="K17" s="209">
        <v>1</v>
      </c>
      <c r="L17" s="209"/>
      <c r="M17" s="209">
        <v>1</v>
      </c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>
        <v>1</v>
      </c>
      <c r="AB17" s="209"/>
      <c r="AC17" s="209"/>
      <c r="AD17" s="209"/>
      <c r="AE17" s="209"/>
      <c r="AF17" s="209"/>
      <c r="AG17" s="209"/>
      <c r="AH17" s="209"/>
      <c r="AI17" s="209">
        <v>1</v>
      </c>
      <c r="AJ17" s="209"/>
      <c r="AK17" s="209"/>
      <c r="AL17" s="209"/>
      <c r="AM17" s="209"/>
      <c r="AN17" s="209"/>
      <c r="AO17" s="210">
        <f t="shared" si="1"/>
        <v>4</v>
      </c>
      <c r="AP17" s="210">
        <f t="shared" si="2"/>
        <v>1</v>
      </c>
      <c r="AQ17" s="210">
        <f t="shared" si="3"/>
        <v>1</v>
      </c>
    </row>
    <row r="18" spans="1:43" s="188" customFormat="1" ht="11.4" x14ac:dyDescent="0.2">
      <c r="A18" s="206" t="s">
        <v>6</v>
      </c>
      <c r="B18" s="207" t="s">
        <v>49</v>
      </c>
      <c r="C18" s="208">
        <f t="shared" si="0"/>
        <v>9</v>
      </c>
      <c r="D18" s="209"/>
      <c r="E18" s="209">
        <v>1</v>
      </c>
      <c r="F18" s="209">
        <v>1</v>
      </c>
      <c r="G18" s="209"/>
      <c r="H18" s="209">
        <v>1</v>
      </c>
      <c r="I18" s="209"/>
      <c r="J18" s="209"/>
      <c r="K18" s="209">
        <v>1</v>
      </c>
      <c r="L18" s="209"/>
      <c r="M18" s="209"/>
      <c r="N18" s="209">
        <v>1</v>
      </c>
      <c r="O18" s="209">
        <v>1</v>
      </c>
      <c r="P18" s="209"/>
      <c r="Q18" s="209"/>
      <c r="R18" s="209">
        <v>1</v>
      </c>
      <c r="S18" s="209"/>
      <c r="T18" s="209"/>
      <c r="U18" s="209"/>
      <c r="V18" s="209"/>
      <c r="W18" s="209"/>
      <c r="X18" s="209"/>
      <c r="Y18" s="209"/>
      <c r="Z18" s="209"/>
      <c r="AA18" s="209">
        <v>1</v>
      </c>
      <c r="AB18" s="209"/>
      <c r="AC18" s="209"/>
      <c r="AD18" s="209"/>
      <c r="AE18" s="209"/>
      <c r="AF18" s="209"/>
      <c r="AG18" s="209">
        <v>1</v>
      </c>
      <c r="AH18" s="209"/>
      <c r="AI18" s="209"/>
      <c r="AJ18" s="209"/>
      <c r="AK18" s="209"/>
      <c r="AL18" s="209"/>
      <c r="AM18" s="209"/>
      <c r="AN18" s="209"/>
      <c r="AO18" s="210">
        <f t="shared" si="1"/>
        <v>4</v>
      </c>
      <c r="AP18" s="210">
        <f t="shared" si="2"/>
        <v>4</v>
      </c>
      <c r="AQ18" s="210">
        <f t="shared" si="3"/>
        <v>1</v>
      </c>
    </row>
    <row r="19" spans="1:43" s="188" customFormat="1" ht="11.4" x14ac:dyDescent="0.2">
      <c r="A19" s="206" t="s">
        <v>5</v>
      </c>
      <c r="B19" s="207" t="s">
        <v>50</v>
      </c>
      <c r="C19" s="208">
        <f t="shared" si="0"/>
        <v>9</v>
      </c>
      <c r="D19" s="209">
        <v>1</v>
      </c>
      <c r="E19" s="209">
        <v>1</v>
      </c>
      <c r="F19" s="209"/>
      <c r="G19" s="209"/>
      <c r="H19" s="209"/>
      <c r="I19" s="209"/>
      <c r="J19" s="209"/>
      <c r="K19" s="209"/>
      <c r="L19" s="209"/>
      <c r="M19" s="209"/>
      <c r="N19" s="209">
        <v>1</v>
      </c>
      <c r="O19" s="209">
        <v>1</v>
      </c>
      <c r="P19" s="209"/>
      <c r="Q19" s="209"/>
      <c r="R19" s="209"/>
      <c r="S19" s="209">
        <v>1</v>
      </c>
      <c r="T19" s="209"/>
      <c r="U19" s="209">
        <v>1</v>
      </c>
      <c r="V19" s="209"/>
      <c r="W19" s="209"/>
      <c r="X19" s="209"/>
      <c r="Y19" s="209"/>
      <c r="Z19" s="209"/>
      <c r="AA19" s="209">
        <v>1</v>
      </c>
      <c r="AB19" s="209"/>
      <c r="AC19" s="209"/>
      <c r="AD19" s="209">
        <v>1</v>
      </c>
      <c r="AE19" s="209">
        <v>1</v>
      </c>
      <c r="AF19" s="209"/>
      <c r="AG19" s="209"/>
      <c r="AH19" s="209"/>
      <c r="AI19" s="209"/>
      <c r="AJ19" s="209"/>
      <c r="AK19" s="209"/>
      <c r="AL19" s="209"/>
      <c r="AM19" s="209"/>
      <c r="AN19" s="209"/>
      <c r="AO19" s="210">
        <f t="shared" si="1"/>
        <v>2</v>
      </c>
      <c r="AP19" s="210">
        <f t="shared" si="2"/>
        <v>5</v>
      </c>
      <c r="AQ19" s="210">
        <f t="shared" si="3"/>
        <v>2</v>
      </c>
    </row>
    <row r="20" spans="1:43" s="188" customFormat="1" ht="11.4" x14ac:dyDescent="0.2">
      <c r="A20" s="206" t="s">
        <v>4</v>
      </c>
      <c r="B20" s="207" t="s">
        <v>51</v>
      </c>
      <c r="C20" s="208">
        <f t="shared" si="0"/>
        <v>4</v>
      </c>
      <c r="D20" s="209"/>
      <c r="E20" s="209"/>
      <c r="F20" s="209"/>
      <c r="G20" s="209"/>
      <c r="H20" s="209"/>
      <c r="I20" s="209"/>
      <c r="J20" s="209"/>
      <c r="K20" s="209">
        <v>1</v>
      </c>
      <c r="L20" s="209"/>
      <c r="M20" s="209"/>
      <c r="N20" s="209"/>
      <c r="O20" s="209"/>
      <c r="P20" s="209">
        <v>1</v>
      </c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>
        <v>1</v>
      </c>
      <c r="AB20" s="209"/>
      <c r="AC20" s="209"/>
      <c r="AD20" s="209">
        <v>1</v>
      </c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10">
        <f t="shared" si="1"/>
        <v>1</v>
      </c>
      <c r="AP20" s="210">
        <f t="shared" si="2"/>
        <v>2</v>
      </c>
      <c r="AQ20" s="210">
        <f t="shared" si="3"/>
        <v>1</v>
      </c>
    </row>
    <row r="21" spans="1:43" s="188" customFormat="1" ht="11.4" x14ac:dyDescent="0.2">
      <c r="A21" s="206" t="s">
        <v>14</v>
      </c>
      <c r="B21" s="207" t="s">
        <v>53</v>
      </c>
      <c r="C21" s="208">
        <f t="shared" si="0"/>
        <v>10</v>
      </c>
      <c r="D21" s="209"/>
      <c r="E21" s="209">
        <v>1</v>
      </c>
      <c r="F21" s="209">
        <v>1</v>
      </c>
      <c r="G21" s="209">
        <v>1</v>
      </c>
      <c r="H21" s="209">
        <v>1</v>
      </c>
      <c r="I21" s="209"/>
      <c r="J21" s="209"/>
      <c r="K21" s="209">
        <v>1</v>
      </c>
      <c r="L21" s="209"/>
      <c r="M21" s="209"/>
      <c r="N21" s="209">
        <v>1</v>
      </c>
      <c r="O21" s="209"/>
      <c r="P21" s="209"/>
      <c r="Q21" s="209"/>
      <c r="R21" s="209">
        <v>1</v>
      </c>
      <c r="S21" s="209"/>
      <c r="T21" s="209">
        <v>1</v>
      </c>
      <c r="U21" s="209"/>
      <c r="V21" s="209"/>
      <c r="W21" s="209"/>
      <c r="X21" s="209"/>
      <c r="Y21" s="209"/>
      <c r="Z21" s="209"/>
      <c r="AA21" s="209">
        <v>1</v>
      </c>
      <c r="AB21" s="209"/>
      <c r="AC21" s="209"/>
      <c r="AD21" s="209">
        <v>1</v>
      </c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10">
        <f t="shared" si="1"/>
        <v>5</v>
      </c>
      <c r="AP21" s="210">
        <f t="shared" si="2"/>
        <v>4</v>
      </c>
      <c r="AQ21" s="210">
        <f t="shared" si="3"/>
        <v>1</v>
      </c>
    </row>
    <row r="22" spans="1:43" s="188" customFormat="1" ht="11.4" x14ac:dyDescent="0.2">
      <c r="A22" s="206" t="s">
        <v>15</v>
      </c>
      <c r="B22" s="207" t="s">
        <v>54</v>
      </c>
      <c r="C22" s="208">
        <f t="shared" si="0"/>
        <v>11</v>
      </c>
      <c r="D22" s="209"/>
      <c r="E22" s="209">
        <v>1</v>
      </c>
      <c r="F22" s="209">
        <v>1</v>
      </c>
      <c r="G22" s="209"/>
      <c r="H22" s="209"/>
      <c r="I22" s="209"/>
      <c r="J22" s="209"/>
      <c r="K22" s="209">
        <v>1</v>
      </c>
      <c r="L22" s="209"/>
      <c r="M22" s="209"/>
      <c r="N22" s="209">
        <v>1</v>
      </c>
      <c r="O22" s="209"/>
      <c r="P22" s="209"/>
      <c r="Q22" s="209"/>
      <c r="R22" s="209">
        <v>1</v>
      </c>
      <c r="S22" s="209"/>
      <c r="T22" s="209">
        <v>1</v>
      </c>
      <c r="U22" s="209"/>
      <c r="V22" s="209"/>
      <c r="W22" s="209"/>
      <c r="X22" s="209">
        <v>1</v>
      </c>
      <c r="Y22" s="209"/>
      <c r="Z22" s="209"/>
      <c r="AA22" s="209">
        <v>1</v>
      </c>
      <c r="AB22" s="209"/>
      <c r="AC22" s="209">
        <v>1</v>
      </c>
      <c r="AD22" s="209">
        <v>1</v>
      </c>
      <c r="AE22" s="209"/>
      <c r="AF22" s="209"/>
      <c r="AG22" s="209">
        <v>1</v>
      </c>
      <c r="AH22" s="209"/>
      <c r="AI22" s="209"/>
      <c r="AJ22" s="209"/>
      <c r="AK22" s="209"/>
      <c r="AL22" s="209"/>
      <c r="AM22" s="209"/>
      <c r="AN22" s="209"/>
      <c r="AO22" s="210">
        <f t="shared" si="1"/>
        <v>3</v>
      </c>
      <c r="AP22" s="210">
        <f t="shared" si="2"/>
        <v>6</v>
      </c>
      <c r="AQ22" s="210">
        <f t="shared" si="3"/>
        <v>2</v>
      </c>
    </row>
    <row r="23" spans="1:43" s="188" customFormat="1" ht="11.4" x14ac:dyDescent="0.2">
      <c r="A23" s="212" t="s">
        <v>45</v>
      </c>
      <c r="B23" s="213" t="s">
        <v>24</v>
      </c>
      <c r="C23" s="201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5"/>
      <c r="AJ23" s="214"/>
      <c r="AK23" s="214"/>
      <c r="AL23" s="214"/>
      <c r="AM23" s="214"/>
      <c r="AN23" s="214"/>
      <c r="AO23" s="203"/>
      <c r="AP23" s="204"/>
      <c r="AQ23" s="205"/>
    </row>
    <row r="24" spans="1:43" s="188" customFormat="1" ht="11.4" x14ac:dyDescent="0.2">
      <c r="A24" s="206" t="s">
        <v>9</v>
      </c>
      <c r="B24" s="207" t="s">
        <v>68</v>
      </c>
      <c r="C24" s="208">
        <f t="shared" ref="C24:C37" si="4">SUM(D24:AN24)</f>
        <v>12</v>
      </c>
      <c r="D24" s="206"/>
      <c r="E24" s="209">
        <v>1</v>
      </c>
      <c r="F24" s="206"/>
      <c r="G24" s="206">
        <v>1</v>
      </c>
      <c r="H24" s="206">
        <v>1</v>
      </c>
      <c r="I24" s="206"/>
      <c r="J24" s="206"/>
      <c r="K24" s="206">
        <v>1</v>
      </c>
      <c r="L24" s="206"/>
      <c r="M24" s="206"/>
      <c r="N24" s="206">
        <v>1</v>
      </c>
      <c r="O24" s="206"/>
      <c r="P24" s="206"/>
      <c r="Q24" s="216"/>
      <c r="R24" s="209">
        <v>1</v>
      </c>
      <c r="S24" s="209"/>
      <c r="T24" s="209">
        <v>1</v>
      </c>
      <c r="U24" s="209"/>
      <c r="V24" s="209">
        <v>1</v>
      </c>
      <c r="W24" s="209">
        <v>1</v>
      </c>
      <c r="X24" s="209"/>
      <c r="Y24" s="209"/>
      <c r="Z24" s="206"/>
      <c r="AA24" s="216">
        <v>1</v>
      </c>
      <c r="AB24" s="209"/>
      <c r="AC24" s="209"/>
      <c r="AD24" s="209"/>
      <c r="AE24" s="209">
        <v>1</v>
      </c>
      <c r="AF24" s="209">
        <v>1</v>
      </c>
      <c r="AG24" s="209"/>
      <c r="AH24" s="209"/>
      <c r="AI24" s="209"/>
      <c r="AJ24" s="209"/>
      <c r="AK24" s="209"/>
      <c r="AL24" s="209"/>
      <c r="AM24" s="209"/>
      <c r="AN24" s="209"/>
      <c r="AO24" s="210">
        <f t="shared" ref="AO24:AO37" si="5">SUM(D24:M24)</f>
        <v>4</v>
      </c>
      <c r="AP24" s="210">
        <f t="shared" ref="AP24:AP37" si="6">SUM(N24:AC24)</f>
        <v>6</v>
      </c>
      <c r="AQ24" s="210">
        <f t="shared" ref="AQ24:AQ37" si="7">SUM(AD24:AN24)</f>
        <v>2</v>
      </c>
    </row>
    <row r="25" spans="1:43" s="188" customFormat="1" ht="11.4" x14ac:dyDescent="0.2">
      <c r="A25" s="206" t="s">
        <v>8</v>
      </c>
      <c r="B25" s="207" t="s">
        <v>69</v>
      </c>
      <c r="C25" s="208">
        <f t="shared" si="4"/>
        <v>12</v>
      </c>
      <c r="D25" s="209"/>
      <c r="E25" s="209">
        <v>1</v>
      </c>
      <c r="F25" s="206"/>
      <c r="G25" s="206">
        <v>1</v>
      </c>
      <c r="H25" s="206">
        <v>1</v>
      </c>
      <c r="I25" s="206"/>
      <c r="J25" s="206"/>
      <c r="K25" s="206">
        <v>1</v>
      </c>
      <c r="L25" s="206"/>
      <c r="M25" s="206"/>
      <c r="N25" s="206">
        <v>1</v>
      </c>
      <c r="O25" s="206">
        <v>1</v>
      </c>
      <c r="P25" s="206"/>
      <c r="Q25" s="216"/>
      <c r="R25" s="209">
        <v>1</v>
      </c>
      <c r="S25" s="209"/>
      <c r="T25" s="209">
        <v>1</v>
      </c>
      <c r="U25" s="209"/>
      <c r="V25" s="209">
        <v>1</v>
      </c>
      <c r="W25" s="209">
        <v>1</v>
      </c>
      <c r="X25" s="209"/>
      <c r="Y25" s="209"/>
      <c r="Z25" s="206"/>
      <c r="AA25" s="216">
        <v>1</v>
      </c>
      <c r="AB25" s="209"/>
      <c r="AC25" s="209"/>
      <c r="AD25" s="209"/>
      <c r="AE25" s="209"/>
      <c r="AF25" s="209"/>
      <c r="AG25" s="209">
        <v>1</v>
      </c>
      <c r="AH25" s="209"/>
      <c r="AI25" s="209"/>
      <c r="AJ25" s="209"/>
      <c r="AK25" s="209"/>
      <c r="AL25" s="209"/>
      <c r="AM25" s="209"/>
      <c r="AN25" s="209"/>
      <c r="AO25" s="210">
        <f t="shared" si="5"/>
        <v>4</v>
      </c>
      <c r="AP25" s="210">
        <f t="shared" si="6"/>
        <v>7</v>
      </c>
      <c r="AQ25" s="210">
        <f t="shared" si="7"/>
        <v>1</v>
      </c>
    </row>
    <row r="26" spans="1:43" s="188" customFormat="1" ht="11.4" x14ac:dyDescent="0.2">
      <c r="A26" s="206" t="s">
        <v>7</v>
      </c>
      <c r="B26" s="207" t="s">
        <v>101</v>
      </c>
      <c r="C26" s="208">
        <f t="shared" si="4"/>
        <v>16</v>
      </c>
      <c r="D26" s="209">
        <v>1</v>
      </c>
      <c r="E26" s="209">
        <v>1</v>
      </c>
      <c r="F26" s="206"/>
      <c r="G26" s="206"/>
      <c r="H26" s="206">
        <v>1</v>
      </c>
      <c r="I26" s="206">
        <v>1</v>
      </c>
      <c r="J26" s="206"/>
      <c r="K26" s="206">
        <v>1</v>
      </c>
      <c r="L26" s="206"/>
      <c r="M26" s="206"/>
      <c r="N26" s="206">
        <v>1</v>
      </c>
      <c r="O26" s="206">
        <v>1</v>
      </c>
      <c r="P26" s="206"/>
      <c r="Q26" s="216"/>
      <c r="R26" s="209"/>
      <c r="S26" s="209"/>
      <c r="T26" s="209"/>
      <c r="U26" s="209"/>
      <c r="V26" s="209">
        <v>1</v>
      </c>
      <c r="W26" s="209"/>
      <c r="X26" s="209">
        <v>1</v>
      </c>
      <c r="Y26" s="209"/>
      <c r="Z26" s="206">
        <v>1</v>
      </c>
      <c r="AA26" s="216">
        <v>1</v>
      </c>
      <c r="AB26" s="209"/>
      <c r="AC26" s="209"/>
      <c r="AD26" s="209"/>
      <c r="AE26" s="209"/>
      <c r="AF26" s="209">
        <v>1</v>
      </c>
      <c r="AG26" s="209"/>
      <c r="AH26" s="209">
        <v>1</v>
      </c>
      <c r="AI26" s="209">
        <v>1</v>
      </c>
      <c r="AJ26" s="209"/>
      <c r="AK26" s="209"/>
      <c r="AL26" s="209">
        <v>1</v>
      </c>
      <c r="AM26" s="209">
        <v>1</v>
      </c>
      <c r="AN26" s="209"/>
      <c r="AO26" s="210">
        <f t="shared" si="5"/>
        <v>5</v>
      </c>
      <c r="AP26" s="210">
        <f t="shared" si="6"/>
        <v>6</v>
      </c>
      <c r="AQ26" s="210">
        <f t="shared" si="7"/>
        <v>5</v>
      </c>
    </row>
    <row r="27" spans="1:43" s="188" customFormat="1" ht="11.4" x14ac:dyDescent="0.2">
      <c r="A27" s="206" t="s">
        <v>6</v>
      </c>
      <c r="B27" s="207" t="s">
        <v>58</v>
      </c>
      <c r="C27" s="208">
        <f t="shared" si="4"/>
        <v>16</v>
      </c>
      <c r="D27" s="209"/>
      <c r="E27" s="209">
        <v>1</v>
      </c>
      <c r="F27" s="206"/>
      <c r="G27" s="206">
        <v>1</v>
      </c>
      <c r="H27" s="206">
        <v>1</v>
      </c>
      <c r="I27" s="206">
        <v>1</v>
      </c>
      <c r="J27" s="206"/>
      <c r="K27" s="206">
        <v>1</v>
      </c>
      <c r="L27" s="206"/>
      <c r="M27" s="206"/>
      <c r="N27" s="206">
        <v>1</v>
      </c>
      <c r="O27" s="206"/>
      <c r="P27" s="206"/>
      <c r="Q27" s="216"/>
      <c r="R27" s="209"/>
      <c r="S27" s="209"/>
      <c r="T27" s="209">
        <v>1</v>
      </c>
      <c r="U27" s="209"/>
      <c r="V27" s="209"/>
      <c r="W27" s="209">
        <v>1</v>
      </c>
      <c r="X27" s="209">
        <v>1</v>
      </c>
      <c r="Y27" s="209">
        <v>1</v>
      </c>
      <c r="Z27" s="206">
        <v>1</v>
      </c>
      <c r="AA27" s="216">
        <v>1</v>
      </c>
      <c r="AB27" s="209"/>
      <c r="AC27" s="209"/>
      <c r="AD27" s="209"/>
      <c r="AE27" s="209"/>
      <c r="AF27" s="209"/>
      <c r="AG27" s="209">
        <v>1</v>
      </c>
      <c r="AH27" s="209">
        <v>1</v>
      </c>
      <c r="AI27" s="209"/>
      <c r="AJ27" s="209"/>
      <c r="AK27" s="209"/>
      <c r="AL27" s="209">
        <v>1</v>
      </c>
      <c r="AM27" s="209">
        <v>1</v>
      </c>
      <c r="AN27" s="209"/>
      <c r="AO27" s="210">
        <f t="shared" si="5"/>
        <v>5</v>
      </c>
      <c r="AP27" s="210">
        <f t="shared" si="6"/>
        <v>7</v>
      </c>
      <c r="AQ27" s="210">
        <f t="shared" si="7"/>
        <v>4</v>
      </c>
    </row>
    <row r="28" spans="1:43" s="188" customFormat="1" ht="11.4" x14ac:dyDescent="0.2">
      <c r="A28" s="206" t="s">
        <v>5</v>
      </c>
      <c r="B28" s="207" t="s">
        <v>59</v>
      </c>
      <c r="C28" s="208">
        <f t="shared" si="4"/>
        <v>10</v>
      </c>
      <c r="D28" s="209"/>
      <c r="E28" s="209">
        <v>1</v>
      </c>
      <c r="F28" s="206"/>
      <c r="G28" s="206">
        <v>1</v>
      </c>
      <c r="H28" s="206"/>
      <c r="I28" s="206"/>
      <c r="J28" s="206"/>
      <c r="K28" s="206">
        <v>1</v>
      </c>
      <c r="L28" s="206">
        <v>1</v>
      </c>
      <c r="M28" s="206"/>
      <c r="N28" s="206">
        <v>1</v>
      </c>
      <c r="O28" s="206">
        <v>1</v>
      </c>
      <c r="P28" s="206"/>
      <c r="Q28" s="216">
        <v>1</v>
      </c>
      <c r="R28" s="209"/>
      <c r="S28" s="209"/>
      <c r="T28" s="209"/>
      <c r="U28" s="209"/>
      <c r="V28" s="209">
        <v>1</v>
      </c>
      <c r="W28" s="209"/>
      <c r="X28" s="209"/>
      <c r="Y28" s="209"/>
      <c r="Z28" s="206"/>
      <c r="AA28" s="216">
        <v>1</v>
      </c>
      <c r="AB28" s="209"/>
      <c r="AC28" s="209"/>
      <c r="AD28" s="209"/>
      <c r="AE28" s="209"/>
      <c r="AF28" s="209"/>
      <c r="AG28" s="209"/>
      <c r="AH28" s="209">
        <v>1</v>
      </c>
      <c r="AI28" s="209"/>
      <c r="AJ28" s="209"/>
      <c r="AK28" s="209"/>
      <c r="AL28" s="209"/>
      <c r="AM28" s="209"/>
      <c r="AN28" s="209"/>
      <c r="AO28" s="210">
        <f t="shared" si="5"/>
        <v>4</v>
      </c>
      <c r="AP28" s="210">
        <f t="shared" si="6"/>
        <v>5</v>
      </c>
      <c r="AQ28" s="210">
        <f t="shared" si="7"/>
        <v>1</v>
      </c>
    </row>
    <row r="29" spans="1:43" s="188" customFormat="1" ht="22.8" x14ac:dyDescent="0.2">
      <c r="A29" s="206" t="s">
        <v>4</v>
      </c>
      <c r="B29" s="207" t="s">
        <v>60</v>
      </c>
      <c r="C29" s="208">
        <f t="shared" si="4"/>
        <v>6</v>
      </c>
      <c r="D29" s="209"/>
      <c r="E29" s="209">
        <v>1</v>
      </c>
      <c r="F29" s="206"/>
      <c r="G29" s="206"/>
      <c r="H29" s="206"/>
      <c r="I29" s="206"/>
      <c r="J29" s="206"/>
      <c r="K29" s="206">
        <v>1</v>
      </c>
      <c r="L29" s="206"/>
      <c r="M29" s="206">
        <v>1</v>
      </c>
      <c r="N29" s="206">
        <v>1</v>
      </c>
      <c r="O29" s="206"/>
      <c r="P29" s="206"/>
      <c r="Q29" s="216"/>
      <c r="R29" s="209"/>
      <c r="S29" s="209"/>
      <c r="T29" s="209"/>
      <c r="U29" s="209"/>
      <c r="V29" s="209"/>
      <c r="W29" s="209"/>
      <c r="X29" s="209"/>
      <c r="Y29" s="209"/>
      <c r="Z29" s="206"/>
      <c r="AA29" s="216">
        <v>1</v>
      </c>
      <c r="AB29" s="209"/>
      <c r="AC29" s="209"/>
      <c r="AD29" s="209"/>
      <c r="AE29" s="209"/>
      <c r="AF29" s="209"/>
      <c r="AG29" s="209"/>
      <c r="AH29" s="209"/>
      <c r="AI29" s="209">
        <v>1</v>
      </c>
      <c r="AJ29" s="209"/>
      <c r="AK29" s="209"/>
      <c r="AL29" s="209"/>
      <c r="AM29" s="209"/>
      <c r="AN29" s="209"/>
      <c r="AO29" s="210">
        <f t="shared" si="5"/>
        <v>3</v>
      </c>
      <c r="AP29" s="210">
        <f t="shared" si="6"/>
        <v>2</v>
      </c>
      <c r="AQ29" s="210">
        <f t="shared" si="7"/>
        <v>1</v>
      </c>
    </row>
    <row r="30" spans="1:43" s="188" customFormat="1" ht="11.4" x14ac:dyDescent="0.2">
      <c r="A30" s="206" t="s">
        <v>14</v>
      </c>
      <c r="B30" s="207" t="s">
        <v>61</v>
      </c>
      <c r="C30" s="208">
        <f t="shared" si="4"/>
        <v>7</v>
      </c>
      <c r="D30" s="209"/>
      <c r="E30" s="209">
        <v>1</v>
      </c>
      <c r="F30" s="206"/>
      <c r="G30" s="206"/>
      <c r="H30" s="206"/>
      <c r="I30" s="206"/>
      <c r="J30" s="206"/>
      <c r="K30" s="206">
        <v>1</v>
      </c>
      <c r="L30" s="206"/>
      <c r="M30" s="206">
        <v>1</v>
      </c>
      <c r="N30" s="206">
        <v>1</v>
      </c>
      <c r="O30" s="206"/>
      <c r="P30" s="206"/>
      <c r="Q30" s="216"/>
      <c r="R30" s="209"/>
      <c r="S30" s="209"/>
      <c r="T30" s="209"/>
      <c r="U30" s="209"/>
      <c r="V30" s="209"/>
      <c r="W30" s="209"/>
      <c r="X30" s="209"/>
      <c r="Y30" s="209"/>
      <c r="Z30" s="206">
        <v>1</v>
      </c>
      <c r="AA30" s="216">
        <v>1</v>
      </c>
      <c r="AB30" s="209"/>
      <c r="AC30" s="209"/>
      <c r="AD30" s="209"/>
      <c r="AE30" s="209"/>
      <c r="AF30" s="209"/>
      <c r="AG30" s="209"/>
      <c r="AH30" s="209"/>
      <c r="AI30" s="209">
        <v>1</v>
      </c>
      <c r="AJ30" s="209"/>
      <c r="AK30" s="209"/>
      <c r="AL30" s="209"/>
      <c r="AM30" s="209"/>
      <c r="AN30" s="209"/>
      <c r="AO30" s="210">
        <f t="shared" si="5"/>
        <v>3</v>
      </c>
      <c r="AP30" s="210">
        <f t="shared" si="6"/>
        <v>3</v>
      </c>
      <c r="AQ30" s="210">
        <f t="shared" si="7"/>
        <v>1</v>
      </c>
    </row>
    <row r="31" spans="1:43" s="188" customFormat="1" ht="11.4" x14ac:dyDescent="0.2">
      <c r="A31" s="206" t="s">
        <v>15</v>
      </c>
      <c r="B31" s="207" t="s">
        <v>62</v>
      </c>
      <c r="C31" s="208">
        <f t="shared" si="4"/>
        <v>7</v>
      </c>
      <c r="D31" s="209"/>
      <c r="E31" s="209">
        <v>1</v>
      </c>
      <c r="F31" s="206"/>
      <c r="G31" s="206"/>
      <c r="H31" s="206"/>
      <c r="I31" s="206">
        <v>1</v>
      </c>
      <c r="J31" s="206"/>
      <c r="K31" s="206">
        <v>1</v>
      </c>
      <c r="L31" s="206"/>
      <c r="M31" s="206"/>
      <c r="N31" s="206">
        <v>1</v>
      </c>
      <c r="O31" s="206"/>
      <c r="P31" s="206"/>
      <c r="Q31" s="216"/>
      <c r="R31" s="209"/>
      <c r="S31" s="209"/>
      <c r="T31" s="209"/>
      <c r="U31" s="209"/>
      <c r="V31" s="209"/>
      <c r="W31" s="209"/>
      <c r="X31" s="209"/>
      <c r="Y31" s="209"/>
      <c r="Z31" s="206"/>
      <c r="AA31" s="216">
        <v>1</v>
      </c>
      <c r="AB31" s="209"/>
      <c r="AC31" s="209"/>
      <c r="AD31" s="209"/>
      <c r="AE31" s="209"/>
      <c r="AF31" s="209"/>
      <c r="AG31" s="209">
        <v>1</v>
      </c>
      <c r="AH31" s="209">
        <v>1</v>
      </c>
      <c r="AI31" s="209"/>
      <c r="AJ31" s="209"/>
      <c r="AK31" s="209"/>
      <c r="AL31" s="209"/>
      <c r="AM31" s="209"/>
      <c r="AN31" s="209"/>
      <c r="AO31" s="210">
        <f t="shared" si="5"/>
        <v>3</v>
      </c>
      <c r="AP31" s="210">
        <f t="shared" si="6"/>
        <v>2</v>
      </c>
      <c r="AQ31" s="210">
        <f t="shared" si="7"/>
        <v>2</v>
      </c>
    </row>
    <row r="32" spans="1:43" s="188" customFormat="1" ht="11.4" x14ac:dyDescent="0.2">
      <c r="A32" s="206" t="s">
        <v>16</v>
      </c>
      <c r="B32" s="207" t="s">
        <v>63</v>
      </c>
      <c r="C32" s="208">
        <f t="shared" si="4"/>
        <v>8</v>
      </c>
      <c r="D32" s="209"/>
      <c r="E32" s="209">
        <v>1</v>
      </c>
      <c r="F32" s="206"/>
      <c r="G32" s="206"/>
      <c r="H32" s="206"/>
      <c r="I32" s="206"/>
      <c r="J32" s="206">
        <v>1</v>
      </c>
      <c r="K32" s="206">
        <v>1</v>
      </c>
      <c r="L32" s="206"/>
      <c r="M32" s="206"/>
      <c r="N32" s="206">
        <v>1</v>
      </c>
      <c r="O32" s="206"/>
      <c r="P32" s="206"/>
      <c r="Q32" s="216"/>
      <c r="R32" s="209"/>
      <c r="S32" s="209"/>
      <c r="T32" s="209"/>
      <c r="U32" s="209">
        <v>1</v>
      </c>
      <c r="V32" s="209"/>
      <c r="W32" s="209"/>
      <c r="X32" s="209"/>
      <c r="Y32" s="209"/>
      <c r="Z32" s="206"/>
      <c r="AA32" s="216">
        <v>1</v>
      </c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>
        <v>1</v>
      </c>
      <c r="AM32" s="209"/>
      <c r="AN32" s="209">
        <v>1</v>
      </c>
      <c r="AO32" s="210">
        <f t="shared" si="5"/>
        <v>3</v>
      </c>
      <c r="AP32" s="210">
        <f t="shared" si="6"/>
        <v>3</v>
      </c>
      <c r="AQ32" s="210">
        <f t="shared" si="7"/>
        <v>2</v>
      </c>
    </row>
    <row r="33" spans="1:43" s="188" customFormat="1" ht="11.4" x14ac:dyDescent="0.2">
      <c r="A33" s="206" t="s">
        <v>17</v>
      </c>
      <c r="B33" s="207" t="s">
        <v>64</v>
      </c>
      <c r="C33" s="208">
        <f t="shared" si="4"/>
        <v>9</v>
      </c>
      <c r="D33" s="209"/>
      <c r="E33" s="209">
        <v>1</v>
      </c>
      <c r="F33" s="206"/>
      <c r="G33" s="206">
        <v>1</v>
      </c>
      <c r="H33" s="206"/>
      <c r="I33" s="206"/>
      <c r="J33" s="206"/>
      <c r="K33" s="206">
        <v>1</v>
      </c>
      <c r="L33" s="206">
        <v>1</v>
      </c>
      <c r="M33" s="206"/>
      <c r="N33" s="206">
        <v>1</v>
      </c>
      <c r="O33" s="206"/>
      <c r="P33" s="206"/>
      <c r="Q33" s="216"/>
      <c r="R33" s="209"/>
      <c r="S33" s="209"/>
      <c r="T33" s="209"/>
      <c r="U33" s="209"/>
      <c r="V33" s="209"/>
      <c r="W33" s="209"/>
      <c r="X33" s="209"/>
      <c r="Y33" s="209"/>
      <c r="Z33" s="206"/>
      <c r="AA33" s="216">
        <v>1</v>
      </c>
      <c r="AB33" s="209"/>
      <c r="AC33" s="209"/>
      <c r="AD33" s="209">
        <v>1</v>
      </c>
      <c r="AE33" s="209"/>
      <c r="AF33" s="209"/>
      <c r="AG33" s="209"/>
      <c r="AH33" s="209"/>
      <c r="AI33" s="209"/>
      <c r="AJ33" s="209"/>
      <c r="AK33" s="209"/>
      <c r="AL33" s="209">
        <v>1</v>
      </c>
      <c r="AM33" s="209">
        <v>1</v>
      </c>
      <c r="AN33" s="209"/>
      <c r="AO33" s="210">
        <f t="shared" si="5"/>
        <v>4</v>
      </c>
      <c r="AP33" s="210">
        <f t="shared" si="6"/>
        <v>2</v>
      </c>
      <c r="AQ33" s="210">
        <f t="shared" si="7"/>
        <v>3</v>
      </c>
    </row>
    <row r="34" spans="1:43" s="188" customFormat="1" ht="11.4" x14ac:dyDescent="0.2">
      <c r="A34" s="206" t="s">
        <v>18</v>
      </c>
      <c r="B34" s="207" t="s">
        <v>65</v>
      </c>
      <c r="C34" s="208">
        <f t="shared" si="4"/>
        <v>13</v>
      </c>
      <c r="D34" s="206"/>
      <c r="E34" s="209">
        <v>1</v>
      </c>
      <c r="F34" s="206"/>
      <c r="G34" s="206">
        <v>1</v>
      </c>
      <c r="H34" s="206">
        <v>1</v>
      </c>
      <c r="I34" s="206">
        <v>1</v>
      </c>
      <c r="J34" s="206"/>
      <c r="K34" s="206">
        <v>1</v>
      </c>
      <c r="L34" s="206"/>
      <c r="M34" s="206"/>
      <c r="N34" s="206">
        <v>1</v>
      </c>
      <c r="O34" s="206"/>
      <c r="P34" s="206"/>
      <c r="Q34" s="216"/>
      <c r="R34" s="209"/>
      <c r="S34" s="209"/>
      <c r="T34" s="209"/>
      <c r="U34" s="209"/>
      <c r="V34" s="209"/>
      <c r="W34" s="209">
        <v>1</v>
      </c>
      <c r="X34" s="209">
        <v>1</v>
      </c>
      <c r="Y34" s="209"/>
      <c r="Z34" s="206">
        <v>1</v>
      </c>
      <c r="AA34" s="216">
        <v>1</v>
      </c>
      <c r="AB34" s="209"/>
      <c r="AC34" s="209"/>
      <c r="AD34" s="209"/>
      <c r="AE34" s="209"/>
      <c r="AF34" s="209"/>
      <c r="AG34" s="209"/>
      <c r="AH34" s="209">
        <v>1</v>
      </c>
      <c r="AI34" s="209"/>
      <c r="AJ34" s="209"/>
      <c r="AK34" s="209"/>
      <c r="AL34" s="209">
        <v>1</v>
      </c>
      <c r="AM34" s="209">
        <v>1</v>
      </c>
      <c r="AN34" s="209"/>
      <c r="AO34" s="210">
        <f t="shared" si="5"/>
        <v>5</v>
      </c>
      <c r="AP34" s="210">
        <f t="shared" si="6"/>
        <v>5</v>
      </c>
      <c r="AQ34" s="210">
        <f t="shared" si="7"/>
        <v>3</v>
      </c>
    </row>
    <row r="35" spans="1:43" s="188" customFormat="1" ht="11.4" x14ac:dyDescent="0.2">
      <c r="A35" s="206" t="s">
        <v>43</v>
      </c>
      <c r="B35" s="207" t="s">
        <v>66</v>
      </c>
      <c r="C35" s="208">
        <f t="shared" si="4"/>
        <v>11</v>
      </c>
      <c r="D35" s="209"/>
      <c r="E35" s="209">
        <v>1</v>
      </c>
      <c r="F35" s="206"/>
      <c r="G35" s="206">
        <v>1</v>
      </c>
      <c r="H35" s="206">
        <v>1</v>
      </c>
      <c r="I35" s="206">
        <v>1</v>
      </c>
      <c r="J35" s="206"/>
      <c r="K35" s="206">
        <v>1</v>
      </c>
      <c r="L35" s="206">
        <v>1</v>
      </c>
      <c r="M35" s="206"/>
      <c r="N35" s="206">
        <v>1</v>
      </c>
      <c r="O35" s="206"/>
      <c r="P35" s="206"/>
      <c r="Q35" s="216"/>
      <c r="R35" s="209"/>
      <c r="S35" s="209"/>
      <c r="T35" s="209"/>
      <c r="U35" s="209"/>
      <c r="V35" s="209">
        <v>1</v>
      </c>
      <c r="W35" s="209"/>
      <c r="X35" s="209"/>
      <c r="Y35" s="209"/>
      <c r="Z35" s="206"/>
      <c r="AA35" s="216">
        <v>1</v>
      </c>
      <c r="AB35" s="209"/>
      <c r="AC35" s="209"/>
      <c r="AD35" s="209">
        <v>1</v>
      </c>
      <c r="AE35" s="209"/>
      <c r="AF35" s="209"/>
      <c r="AG35" s="209"/>
      <c r="AH35" s="209"/>
      <c r="AI35" s="209"/>
      <c r="AJ35" s="209"/>
      <c r="AK35" s="209"/>
      <c r="AL35" s="209">
        <v>1</v>
      </c>
      <c r="AM35" s="209"/>
      <c r="AN35" s="209"/>
      <c r="AO35" s="210">
        <f t="shared" si="5"/>
        <v>6</v>
      </c>
      <c r="AP35" s="210">
        <f t="shared" si="6"/>
        <v>3</v>
      </c>
      <c r="AQ35" s="210">
        <f t="shared" si="7"/>
        <v>2</v>
      </c>
    </row>
    <row r="36" spans="1:43" s="188" customFormat="1" ht="11.4" x14ac:dyDescent="0.2">
      <c r="A36" s="206" t="s">
        <v>56</v>
      </c>
      <c r="B36" s="207" t="s">
        <v>67</v>
      </c>
      <c r="C36" s="208">
        <f t="shared" si="4"/>
        <v>7</v>
      </c>
      <c r="D36" s="209"/>
      <c r="E36" s="209">
        <v>1</v>
      </c>
      <c r="F36" s="206"/>
      <c r="G36" s="206"/>
      <c r="H36" s="206"/>
      <c r="I36" s="206">
        <v>1</v>
      </c>
      <c r="J36" s="206"/>
      <c r="K36" s="206"/>
      <c r="L36" s="206"/>
      <c r="M36" s="206">
        <v>1</v>
      </c>
      <c r="N36" s="206">
        <v>1</v>
      </c>
      <c r="O36" s="206"/>
      <c r="P36" s="206"/>
      <c r="Q36" s="216"/>
      <c r="R36" s="209"/>
      <c r="S36" s="209"/>
      <c r="T36" s="209"/>
      <c r="U36" s="209">
        <v>1</v>
      </c>
      <c r="V36" s="209"/>
      <c r="W36" s="209"/>
      <c r="X36" s="209"/>
      <c r="Y36" s="209"/>
      <c r="Z36" s="206"/>
      <c r="AA36" s="216">
        <v>1</v>
      </c>
      <c r="AB36" s="209"/>
      <c r="AC36" s="209"/>
      <c r="AD36" s="209">
        <v>1</v>
      </c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10">
        <f t="shared" si="5"/>
        <v>3</v>
      </c>
      <c r="AP36" s="210">
        <f t="shared" si="6"/>
        <v>3</v>
      </c>
      <c r="AQ36" s="210">
        <f t="shared" si="7"/>
        <v>1</v>
      </c>
    </row>
    <row r="37" spans="1:43" s="188" customFormat="1" ht="11.4" x14ac:dyDescent="0.2">
      <c r="A37" s="206" t="s">
        <v>57</v>
      </c>
      <c r="B37" s="207" t="s">
        <v>70</v>
      </c>
      <c r="C37" s="208">
        <f t="shared" si="4"/>
        <v>12</v>
      </c>
      <c r="D37" s="209">
        <v>1</v>
      </c>
      <c r="E37" s="209">
        <v>1</v>
      </c>
      <c r="F37" s="206"/>
      <c r="G37" s="206">
        <v>1</v>
      </c>
      <c r="H37" s="206"/>
      <c r="I37" s="206"/>
      <c r="J37" s="206">
        <v>1</v>
      </c>
      <c r="K37" s="206"/>
      <c r="L37" s="206"/>
      <c r="M37" s="206"/>
      <c r="N37" s="206">
        <v>1</v>
      </c>
      <c r="O37" s="206"/>
      <c r="P37" s="206"/>
      <c r="Q37" s="216"/>
      <c r="R37" s="209"/>
      <c r="S37" s="209">
        <v>1</v>
      </c>
      <c r="T37" s="209"/>
      <c r="U37" s="209"/>
      <c r="V37" s="209"/>
      <c r="W37" s="209"/>
      <c r="X37" s="209"/>
      <c r="Y37" s="209"/>
      <c r="Z37" s="206"/>
      <c r="AA37" s="216">
        <v>1</v>
      </c>
      <c r="AB37" s="209"/>
      <c r="AC37" s="209">
        <v>1</v>
      </c>
      <c r="AD37" s="209">
        <v>1</v>
      </c>
      <c r="AE37" s="209">
        <v>1</v>
      </c>
      <c r="AF37" s="209">
        <v>1</v>
      </c>
      <c r="AG37" s="209"/>
      <c r="AH37" s="209"/>
      <c r="AI37" s="209"/>
      <c r="AJ37" s="209"/>
      <c r="AK37" s="209"/>
      <c r="AL37" s="209">
        <v>1</v>
      </c>
      <c r="AM37" s="209"/>
      <c r="AN37" s="209"/>
      <c r="AO37" s="210">
        <f t="shared" si="5"/>
        <v>4</v>
      </c>
      <c r="AP37" s="210">
        <f t="shared" si="6"/>
        <v>4</v>
      </c>
      <c r="AQ37" s="210">
        <f t="shared" si="7"/>
        <v>4</v>
      </c>
    </row>
    <row r="38" spans="1:43" s="188" customFormat="1" ht="22.8" x14ac:dyDescent="0.2">
      <c r="A38" s="212" t="s">
        <v>73</v>
      </c>
      <c r="B38" s="213" t="s">
        <v>94</v>
      </c>
      <c r="C38" s="201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5"/>
      <c r="AJ38" s="214"/>
      <c r="AK38" s="214"/>
      <c r="AL38" s="214"/>
      <c r="AM38" s="214"/>
      <c r="AN38" s="214"/>
      <c r="AO38" s="203"/>
      <c r="AP38" s="204"/>
      <c r="AQ38" s="205"/>
    </row>
    <row r="39" spans="1:43" s="188" customFormat="1" ht="11.4" x14ac:dyDescent="0.2">
      <c r="A39" s="206" t="s">
        <v>9</v>
      </c>
      <c r="B39" s="207" t="s">
        <v>75</v>
      </c>
      <c r="C39" s="208">
        <f t="shared" ref="C39:C47" si="8">SUM(D39:AN39)</f>
        <v>12</v>
      </c>
      <c r="D39" s="217"/>
      <c r="E39" s="209">
        <v>1</v>
      </c>
      <c r="F39" s="209">
        <v>1</v>
      </c>
      <c r="G39" s="209">
        <v>1</v>
      </c>
      <c r="H39" s="209">
        <v>1</v>
      </c>
      <c r="I39" s="209"/>
      <c r="J39" s="209"/>
      <c r="K39" s="209"/>
      <c r="L39" s="209"/>
      <c r="M39" s="209"/>
      <c r="N39" s="209">
        <v>1</v>
      </c>
      <c r="O39" s="209"/>
      <c r="P39" s="209"/>
      <c r="Q39" s="211"/>
      <c r="R39" s="209">
        <v>1</v>
      </c>
      <c r="S39" s="209">
        <v>1</v>
      </c>
      <c r="T39" s="209">
        <v>1</v>
      </c>
      <c r="U39" s="209"/>
      <c r="V39" s="209"/>
      <c r="W39" s="209"/>
      <c r="X39" s="209">
        <v>1</v>
      </c>
      <c r="Y39" s="209"/>
      <c r="Z39" s="209"/>
      <c r="AA39" s="211"/>
      <c r="AB39" s="209"/>
      <c r="AC39" s="209">
        <v>1</v>
      </c>
      <c r="AD39" s="209"/>
      <c r="AE39" s="209">
        <v>1</v>
      </c>
      <c r="AF39" s="209"/>
      <c r="AG39" s="209"/>
      <c r="AH39" s="209"/>
      <c r="AI39" s="209"/>
      <c r="AJ39" s="209"/>
      <c r="AK39" s="209"/>
      <c r="AL39" s="209"/>
      <c r="AM39" s="209"/>
      <c r="AN39" s="209">
        <v>1</v>
      </c>
      <c r="AO39" s="210">
        <f t="shared" ref="AO39:AO47" si="9">SUM(D39:M39)</f>
        <v>4</v>
      </c>
      <c r="AP39" s="210">
        <f t="shared" ref="AP39:AP47" si="10">SUM(N39:AC39)</f>
        <v>6</v>
      </c>
      <c r="AQ39" s="210">
        <f t="shared" ref="AQ39:AQ47" si="11">SUM(AD39:AN39)</f>
        <v>2</v>
      </c>
    </row>
    <row r="40" spans="1:43" s="188" customFormat="1" ht="11.4" x14ac:dyDescent="0.2">
      <c r="A40" s="206" t="s">
        <v>8</v>
      </c>
      <c r="B40" s="207" t="s">
        <v>76</v>
      </c>
      <c r="C40" s="208">
        <f t="shared" si="8"/>
        <v>11</v>
      </c>
      <c r="D40" s="217"/>
      <c r="E40" s="209">
        <v>1</v>
      </c>
      <c r="F40" s="209">
        <v>1</v>
      </c>
      <c r="G40" s="209"/>
      <c r="H40" s="209"/>
      <c r="I40" s="209"/>
      <c r="J40" s="209"/>
      <c r="K40" s="209"/>
      <c r="L40" s="209"/>
      <c r="M40" s="209"/>
      <c r="N40" s="209">
        <v>1</v>
      </c>
      <c r="O40" s="209"/>
      <c r="P40" s="209"/>
      <c r="Q40" s="211"/>
      <c r="R40" s="209">
        <v>1</v>
      </c>
      <c r="S40" s="209">
        <v>1</v>
      </c>
      <c r="T40" s="209">
        <v>1</v>
      </c>
      <c r="U40" s="209"/>
      <c r="V40" s="209"/>
      <c r="W40" s="209"/>
      <c r="X40" s="209">
        <v>1</v>
      </c>
      <c r="Y40" s="209"/>
      <c r="Z40" s="209"/>
      <c r="AA40" s="211"/>
      <c r="AB40" s="209"/>
      <c r="AC40" s="209">
        <v>1</v>
      </c>
      <c r="AD40" s="209"/>
      <c r="AE40" s="209">
        <v>1</v>
      </c>
      <c r="AF40" s="209"/>
      <c r="AG40" s="209">
        <v>1</v>
      </c>
      <c r="AH40" s="209"/>
      <c r="AI40" s="209"/>
      <c r="AJ40" s="209"/>
      <c r="AK40" s="209"/>
      <c r="AL40" s="209"/>
      <c r="AM40" s="209"/>
      <c r="AN40" s="209">
        <v>1</v>
      </c>
      <c r="AO40" s="210">
        <f t="shared" si="9"/>
        <v>2</v>
      </c>
      <c r="AP40" s="210">
        <f t="shared" si="10"/>
        <v>6</v>
      </c>
      <c r="AQ40" s="210">
        <f t="shared" si="11"/>
        <v>3</v>
      </c>
    </row>
    <row r="41" spans="1:43" s="188" customFormat="1" ht="11.4" x14ac:dyDescent="0.2">
      <c r="A41" s="206" t="s">
        <v>7</v>
      </c>
      <c r="B41" s="207" t="s">
        <v>227</v>
      </c>
      <c r="C41" s="208">
        <f t="shared" si="8"/>
        <v>12</v>
      </c>
      <c r="D41" s="217"/>
      <c r="E41" s="209">
        <v>1</v>
      </c>
      <c r="F41" s="209">
        <v>1</v>
      </c>
      <c r="G41" s="209"/>
      <c r="H41" s="209">
        <v>1</v>
      </c>
      <c r="I41" s="209"/>
      <c r="J41" s="209"/>
      <c r="K41" s="209"/>
      <c r="L41" s="209"/>
      <c r="M41" s="209"/>
      <c r="N41" s="209">
        <v>1</v>
      </c>
      <c r="O41" s="209"/>
      <c r="P41" s="209"/>
      <c r="Q41" s="211"/>
      <c r="R41" s="209">
        <v>1</v>
      </c>
      <c r="S41" s="209">
        <v>1</v>
      </c>
      <c r="T41" s="209">
        <v>1</v>
      </c>
      <c r="U41" s="209"/>
      <c r="V41" s="209"/>
      <c r="W41" s="209"/>
      <c r="X41" s="209">
        <v>1</v>
      </c>
      <c r="Y41" s="209"/>
      <c r="Z41" s="209"/>
      <c r="AA41" s="211"/>
      <c r="AB41" s="209"/>
      <c r="AC41" s="209">
        <v>1</v>
      </c>
      <c r="AD41" s="209"/>
      <c r="AE41" s="209"/>
      <c r="AF41" s="209">
        <v>1</v>
      </c>
      <c r="AG41" s="209">
        <v>1</v>
      </c>
      <c r="AH41" s="209"/>
      <c r="AI41" s="209"/>
      <c r="AJ41" s="209"/>
      <c r="AK41" s="209">
        <v>1</v>
      </c>
      <c r="AL41" s="209"/>
      <c r="AM41" s="209"/>
      <c r="AN41" s="209"/>
      <c r="AO41" s="210">
        <f t="shared" si="9"/>
        <v>3</v>
      </c>
      <c r="AP41" s="210">
        <f t="shared" si="10"/>
        <v>6</v>
      </c>
      <c r="AQ41" s="210">
        <f t="shared" si="11"/>
        <v>3</v>
      </c>
    </row>
    <row r="42" spans="1:43" s="188" customFormat="1" ht="11.4" x14ac:dyDescent="0.2">
      <c r="A42" s="206" t="s">
        <v>6</v>
      </c>
      <c r="B42" s="207" t="s">
        <v>77</v>
      </c>
      <c r="C42" s="208">
        <f t="shared" si="8"/>
        <v>10</v>
      </c>
      <c r="D42" s="217"/>
      <c r="E42" s="209">
        <v>1</v>
      </c>
      <c r="F42" s="209"/>
      <c r="G42" s="209"/>
      <c r="H42" s="209"/>
      <c r="I42" s="209"/>
      <c r="J42" s="209"/>
      <c r="K42" s="209"/>
      <c r="L42" s="209"/>
      <c r="M42" s="209"/>
      <c r="N42" s="209"/>
      <c r="O42" s="209">
        <v>1</v>
      </c>
      <c r="P42" s="209"/>
      <c r="Q42" s="211"/>
      <c r="R42" s="209">
        <v>1</v>
      </c>
      <c r="S42" s="209">
        <v>1</v>
      </c>
      <c r="T42" s="209">
        <v>1</v>
      </c>
      <c r="U42" s="209"/>
      <c r="V42" s="209"/>
      <c r="W42" s="209"/>
      <c r="X42" s="209">
        <v>1</v>
      </c>
      <c r="Y42" s="209"/>
      <c r="Z42" s="209"/>
      <c r="AA42" s="211"/>
      <c r="AB42" s="209"/>
      <c r="AC42" s="209">
        <v>1</v>
      </c>
      <c r="AD42" s="209"/>
      <c r="AE42" s="209">
        <v>1</v>
      </c>
      <c r="AF42" s="209"/>
      <c r="AG42" s="209">
        <v>1</v>
      </c>
      <c r="AH42" s="209"/>
      <c r="AI42" s="209"/>
      <c r="AJ42" s="209"/>
      <c r="AK42" s="209"/>
      <c r="AL42" s="209"/>
      <c r="AM42" s="209"/>
      <c r="AN42" s="209">
        <v>1</v>
      </c>
      <c r="AO42" s="210">
        <f t="shared" si="9"/>
        <v>1</v>
      </c>
      <c r="AP42" s="210">
        <f t="shared" si="10"/>
        <v>6</v>
      </c>
      <c r="AQ42" s="210">
        <f t="shared" si="11"/>
        <v>3</v>
      </c>
    </row>
    <row r="43" spans="1:43" s="188" customFormat="1" ht="11.4" x14ac:dyDescent="0.2">
      <c r="A43" s="206" t="s">
        <v>5</v>
      </c>
      <c r="B43" s="207" t="s">
        <v>78</v>
      </c>
      <c r="C43" s="208">
        <f t="shared" si="8"/>
        <v>11</v>
      </c>
      <c r="D43" s="217"/>
      <c r="E43" s="209">
        <v>1</v>
      </c>
      <c r="F43" s="209"/>
      <c r="G43" s="209"/>
      <c r="H43" s="209"/>
      <c r="I43" s="209"/>
      <c r="J43" s="209"/>
      <c r="K43" s="209"/>
      <c r="L43" s="209"/>
      <c r="M43" s="209"/>
      <c r="N43" s="209">
        <v>1</v>
      </c>
      <c r="O43" s="209">
        <v>1</v>
      </c>
      <c r="P43" s="209"/>
      <c r="Q43" s="211"/>
      <c r="R43" s="209">
        <v>1</v>
      </c>
      <c r="S43" s="209">
        <v>1</v>
      </c>
      <c r="T43" s="209">
        <v>1</v>
      </c>
      <c r="U43" s="209"/>
      <c r="V43" s="209"/>
      <c r="W43" s="209">
        <v>1</v>
      </c>
      <c r="X43" s="209">
        <v>1</v>
      </c>
      <c r="Y43" s="209"/>
      <c r="Z43" s="209"/>
      <c r="AA43" s="211"/>
      <c r="AB43" s="209"/>
      <c r="AC43" s="209">
        <v>1</v>
      </c>
      <c r="AD43" s="209"/>
      <c r="AE43" s="209"/>
      <c r="AF43" s="209"/>
      <c r="AG43" s="209">
        <v>1</v>
      </c>
      <c r="AH43" s="209"/>
      <c r="AI43" s="209"/>
      <c r="AJ43" s="209"/>
      <c r="AK43" s="209"/>
      <c r="AL43" s="209"/>
      <c r="AM43" s="209"/>
      <c r="AN43" s="209">
        <v>1</v>
      </c>
      <c r="AO43" s="210">
        <f t="shared" si="9"/>
        <v>1</v>
      </c>
      <c r="AP43" s="210">
        <f t="shared" si="10"/>
        <v>8</v>
      </c>
      <c r="AQ43" s="210">
        <f t="shared" si="11"/>
        <v>2</v>
      </c>
    </row>
    <row r="44" spans="1:43" s="188" customFormat="1" ht="11.4" x14ac:dyDescent="0.2">
      <c r="A44" s="206" t="s">
        <v>4</v>
      </c>
      <c r="B44" s="207" t="s">
        <v>80</v>
      </c>
      <c r="C44" s="208">
        <f t="shared" si="8"/>
        <v>11</v>
      </c>
      <c r="D44" s="217"/>
      <c r="E44" s="209">
        <v>1</v>
      </c>
      <c r="F44" s="209"/>
      <c r="G44" s="209"/>
      <c r="H44" s="209"/>
      <c r="I44" s="209"/>
      <c r="J44" s="209"/>
      <c r="K44" s="209"/>
      <c r="L44" s="209"/>
      <c r="M44" s="209"/>
      <c r="N44" s="209">
        <v>1</v>
      </c>
      <c r="O44" s="209">
        <v>1</v>
      </c>
      <c r="P44" s="209"/>
      <c r="Q44" s="211"/>
      <c r="R44" s="209">
        <v>1</v>
      </c>
      <c r="S44" s="209">
        <v>1</v>
      </c>
      <c r="T44" s="209">
        <v>1</v>
      </c>
      <c r="U44" s="209"/>
      <c r="V44" s="209"/>
      <c r="W44" s="209">
        <v>1</v>
      </c>
      <c r="X44" s="209">
        <v>1</v>
      </c>
      <c r="Y44" s="209"/>
      <c r="Z44" s="209"/>
      <c r="AA44" s="211"/>
      <c r="AB44" s="209"/>
      <c r="AC44" s="209">
        <v>1</v>
      </c>
      <c r="AD44" s="209"/>
      <c r="AE44" s="209"/>
      <c r="AF44" s="209"/>
      <c r="AG44" s="209">
        <v>1</v>
      </c>
      <c r="AH44" s="209"/>
      <c r="AI44" s="209"/>
      <c r="AJ44" s="209"/>
      <c r="AK44" s="209"/>
      <c r="AL44" s="209"/>
      <c r="AM44" s="209"/>
      <c r="AN44" s="209">
        <v>1</v>
      </c>
      <c r="AO44" s="210">
        <f t="shared" si="9"/>
        <v>1</v>
      </c>
      <c r="AP44" s="210">
        <f t="shared" si="10"/>
        <v>8</v>
      </c>
      <c r="AQ44" s="210">
        <f t="shared" si="11"/>
        <v>2</v>
      </c>
    </row>
    <row r="45" spans="1:43" s="188" customFormat="1" ht="11.4" x14ac:dyDescent="0.2">
      <c r="A45" s="206" t="s">
        <v>14</v>
      </c>
      <c r="B45" s="207" t="s">
        <v>82</v>
      </c>
      <c r="C45" s="208">
        <f t="shared" si="8"/>
        <v>6</v>
      </c>
      <c r="D45" s="217"/>
      <c r="E45" s="209"/>
      <c r="F45" s="209"/>
      <c r="G45" s="209">
        <v>1</v>
      </c>
      <c r="H45" s="209"/>
      <c r="I45" s="209"/>
      <c r="J45" s="209"/>
      <c r="K45" s="209"/>
      <c r="L45" s="209"/>
      <c r="M45" s="209"/>
      <c r="N45" s="209"/>
      <c r="O45" s="209"/>
      <c r="P45" s="209"/>
      <c r="Q45" s="211"/>
      <c r="R45" s="209">
        <v>1</v>
      </c>
      <c r="S45" s="209"/>
      <c r="T45" s="209">
        <v>1</v>
      </c>
      <c r="U45" s="209"/>
      <c r="V45" s="209"/>
      <c r="W45" s="209"/>
      <c r="X45" s="209">
        <v>1</v>
      </c>
      <c r="Y45" s="209"/>
      <c r="Z45" s="209"/>
      <c r="AA45" s="211"/>
      <c r="AB45" s="209"/>
      <c r="AC45" s="209">
        <v>1</v>
      </c>
      <c r="AD45" s="209"/>
      <c r="AE45" s="209"/>
      <c r="AF45" s="209"/>
      <c r="AG45" s="209"/>
      <c r="AH45" s="209"/>
      <c r="AI45" s="209"/>
      <c r="AJ45" s="209"/>
      <c r="AK45" s="209">
        <v>1</v>
      </c>
      <c r="AL45" s="209"/>
      <c r="AM45" s="209"/>
      <c r="AN45" s="209"/>
      <c r="AO45" s="210">
        <f t="shared" si="9"/>
        <v>1</v>
      </c>
      <c r="AP45" s="210">
        <f t="shared" si="10"/>
        <v>4</v>
      </c>
      <c r="AQ45" s="210">
        <f t="shared" si="11"/>
        <v>1</v>
      </c>
    </row>
    <row r="46" spans="1:43" s="188" customFormat="1" ht="18" customHeight="1" x14ac:dyDescent="0.2">
      <c r="A46" s="206" t="s">
        <v>15</v>
      </c>
      <c r="B46" s="207" t="s">
        <v>83</v>
      </c>
      <c r="C46" s="208">
        <f t="shared" si="8"/>
        <v>7</v>
      </c>
      <c r="D46" s="217"/>
      <c r="E46" s="209">
        <v>1</v>
      </c>
      <c r="F46" s="209"/>
      <c r="G46" s="209">
        <v>1</v>
      </c>
      <c r="H46" s="209"/>
      <c r="I46" s="209"/>
      <c r="J46" s="209"/>
      <c r="K46" s="209"/>
      <c r="L46" s="209"/>
      <c r="M46" s="209"/>
      <c r="N46" s="209"/>
      <c r="O46" s="209"/>
      <c r="P46" s="209">
        <v>1</v>
      </c>
      <c r="Q46" s="211"/>
      <c r="R46" s="209"/>
      <c r="S46" s="209"/>
      <c r="T46" s="209">
        <v>1</v>
      </c>
      <c r="U46" s="209"/>
      <c r="V46" s="209"/>
      <c r="W46" s="209"/>
      <c r="X46" s="209"/>
      <c r="Y46" s="209"/>
      <c r="Z46" s="209"/>
      <c r="AA46" s="211"/>
      <c r="AB46" s="209"/>
      <c r="AC46" s="209">
        <v>1</v>
      </c>
      <c r="AD46" s="209"/>
      <c r="AE46" s="209"/>
      <c r="AF46" s="209"/>
      <c r="AG46" s="209"/>
      <c r="AH46" s="209"/>
      <c r="AI46" s="209"/>
      <c r="AJ46" s="209"/>
      <c r="AK46" s="209">
        <v>1</v>
      </c>
      <c r="AL46" s="209"/>
      <c r="AM46" s="209"/>
      <c r="AN46" s="209">
        <v>1</v>
      </c>
      <c r="AO46" s="210">
        <f t="shared" si="9"/>
        <v>2</v>
      </c>
      <c r="AP46" s="210">
        <f t="shared" si="10"/>
        <v>3</v>
      </c>
      <c r="AQ46" s="210">
        <f t="shared" si="11"/>
        <v>2</v>
      </c>
    </row>
    <row r="47" spans="1:43" s="188" customFormat="1" ht="41.7" customHeight="1" x14ac:dyDescent="0.2">
      <c r="A47" s="206" t="s">
        <v>16</v>
      </c>
      <c r="B47" s="207" t="s">
        <v>228</v>
      </c>
      <c r="C47" s="208">
        <f t="shared" si="8"/>
        <v>12</v>
      </c>
      <c r="D47" s="217"/>
      <c r="E47" s="209">
        <v>1</v>
      </c>
      <c r="F47" s="209"/>
      <c r="G47" s="209"/>
      <c r="H47" s="209">
        <v>1</v>
      </c>
      <c r="I47" s="209"/>
      <c r="J47" s="209"/>
      <c r="K47" s="209"/>
      <c r="L47" s="209"/>
      <c r="M47" s="209"/>
      <c r="N47" s="209">
        <v>1</v>
      </c>
      <c r="O47" s="209"/>
      <c r="P47" s="209"/>
      <c r="Q47" s="211"/>
      <c r="R47" s="209">
        <v>1</v>
      </c>
      <c r="S47" s="209">
        <v>1</v>
      </c>
      <c r="T47" s="209">
        <v>1</v>
      </c>
      <c r="U47" s="209"/>
      <c r="V47" s="209"/>
      <c r="W47" s="209">
        <v>1</v>
      </c>
      <c r="X47" s="209">
        <v>1</v>
      </c>
      <c r="Y47" s="209"/>
      <c r="Z47" s="209"/>
      <c r="AA47" s="211"/>
      <c r="AB47" s="209"/>
      <c r="AC47" s="209">
        <v>1</v>
      </c>
      <c r="AD47" s="209"/>
      <c r="AE47" s="209"/>
      <c r="AF47" s="209">
        <v>1</v>
      </c>
      <c r="AG47" s="209">
        <v>1</v>
      </c>
      <c r="AH47" s="209"/>
      <c r="AI47" s="209"/>
      <c r="AJ47" s="209"/>
      <c r="AK47" s="209"/>
      <c r="AL47" s="209"/>
      <c r="AM47" s="209"/>
      <c r="AN47" s="209">
        <v>1</v>
      </c>
      <c r="AO47" s="210">
        <f t="shared" si="9"/>
        <v>2</v>
      </c>
      <c r="AP47" s="210">
        <f t="shared" si="10"/>
        <v>7</v>
      </c>
      <c r="AQ47" s="210">
        <f t="shared" si="11"/>
        <v>3</v>
      </c>
    </row>
    <row r="48" spans="1:43" s="188" customFormat="1" ht="22.8" x14ac:dyDescent="0.2">
      <c r="A48" s="270" t="s">
        <v>74</v>
      </c>
      <c r="B48" s="213" t="s">
        <v>95</v>
      </c>
      <c r="C48" s="201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5"/>
      <c r="AJ48" s="214"/>
      <c r="AK48" s="214"/>
      <c r="AL48" s="214"/>
      <c r="AM48" s="214"/>
      <c r="AN48" s="214"/>
      <c r="AO48" s="203"/>
      <c r="AP48" s="204"/>
      <c r="AQ48" s="205"/>
    </row>
    <row r="49" spans="1:43" s="188" customFormat="1" ht="28.95" customHeight="1" x14ac:dyDescent="0.2">
      <c r="A49" s="206" t="s">
        <v>9</v>
      </c>
      <c r="B49" s="262" t="s">
        <v>237</v>
      </c>
      <c r="C49" s="208">
        <f>SUM(D49:AN49)</f>
        <v>19</v>
      </c>
      <c r="D49" s="217"/>
      <c r="E49" s="209">
        <v>1</v>
      </c>
      <c r="F49" s="209">
        <v>1</v>
      </c>
      <c r="G49" s="209"/>
      <c r="H49" s="209"/>
      <c r="I49" s="209"/>
      <c r="J49" s="209"/>
      <c r="K49" s="209">
        <v>1</v>
      </c>
      <c r="L49" s="209"/>
      <c r="M49" s="209"/>
      <c r="N49" s="209">
        <v>1</v>
      </c>
      <c r="O49" s="209">
        <v>1</v>
      </c>
      <c r="P49" s="209"/>
      <c r="Q49" s="211"/>
      <c r="R49" s="209">
        <v>1</v>
      </c>
      <c r="S49" s="209">
        <v>1</v>
      </c>
      <c r="T49" s="209">
        <v>1</v>
      </c>
      <c r="U49" s="209"/>
      <c r="V49" s="209"/>
      <c r="W49" s="209">
        <v>1</v>
      </c>
      <c r="X49" s="209">
        <v>1</v>
      </c>
      <c r="Y49" s="209"/>
      <c r="Z49" s="209"/>
      <c r="AA49" s="211"/>
      <c r="AB49" s="209"/>
      <c r="AC49" s="209">
        <v>1</v>
      </c>
      <c r="AD49" s="209">
        <v>1</v>
      </c>
      <c r="AE49" s="209">
        <v>1</v>
      </c>
      <c r="AF49" s="209">
        <v>1</v>
      </c>
      <c r="AG49" s="209">
        <v>1</v>
      </c>
      <c r="AH49" s="209"/>
      <c r="AI49" s="209"/>
      <c r="AJ49" s="209">
        <v>1</v>
      </c>
      <c r="AK49" s="209">
        <v>1</v>
      </c>
      <c r="AL49" s="209">
        <v>1</v>
      </c>
      <c r="AM49" s="209"/>
      <c r="AN49" s="209">
        <v>1</v>
      </c>
      <c r="AO49" s="210">
        <f>SUM(D49:M49)</f>
        <v>3</v>
      </c>
      <c r="AP49" s="210">
        <f>SUM(N49:AC49)</f>
        <v>8</v>
      </c>
      <c r="AQ49" s="210">
        <f>SUM(AD49:AN49)</f>
        <v>8</v>
      </c>
    </row>
    <row r="50" spans="1:43" s="188" customFormat="1" ht="11.4" x14ac:dyDescent="0.2">
      <c r="A50" s="206" t="s">
        <v>8</v>
      </c>
      <c r="B50" s="207" t="s">
        <v>79</v>
      </c>
      <c r="C50" s="208">
        <f>SUM(D50:AN50)</f>
        <v>20</v>
      </c>
      <c r="D50" s="217"/>
      <c r="E50" s="209">
        <v>1</v>
      </c>
      <c r="F50" s="209">
        <v>1</v>
      </c>
      <c r="G50" s="209"/>
      <c r="H50" s="209"/>
      <c r="I50" s="209"/>
      <c r="J50" s="209"/>
      <c r="K50" s="209">
        <v>1</v>
      </c>
      <c r="L50" s="209"/>
      <c r="M50" s="209"/>
      <c r="N50" s="209">
        <v>1</v>
      </c>
      <c r="O50" s="209">
        <v>1</v>
      </c>
      <c r="P50" s="209"/>
      <c r="Q50" s="211"/>
      <c r="R50" s="209">
        <v>1</v>
      </c>
      <c r="S50" s="209">
        <v>1</v>
      </c>
      <c r="T50" s="209">
        <v>1</v>
      </c>
      <c r="U50" s="209"/>
      <c r="V50" s="209"/>
      <c r="W50" s="209">
        <v>1</v>
      </c>
      <c r="X50" s="209">
        <v>1</v>
      </c>
      <c r="Y50" s="209"/>
      <c r="Z50" s="209"/>
      <c r="AA50" s="211"/>
      <c r="AB50" s="209"/>
      <c r="AC50" s="209">
        <v>1</v>
      </c>
      <c r="AD50" s="209">
        <v>1</v>
      </c>
      <c r="AE50" s="209">
        <v>1</v>
      </c>
      <c r="AF50" s="209">
        <v>1</v>
      </c>
      <c r="AG50" s="209">
        <v>1</v>
      </c>
      <c r="AH50" s="209"/>
      <c r="AI50" s="209">
        <v>1</v>
      </c>
      <c r="AJ50" s="209">
        <v>1</v>
      </c>
      <c r="AK50" s="209">
        <v>1</v>
      </c>
      <c r="AL50" s="209">
        <v>1</v>
      </c>
      <c r="AM50" s="209"/>
      <c r="AN50" s="209">
        <v>1</v>
      </c>
      <c r="AO50" s="210">
        <f>SUM(D50:M50)</f>
        <v>3</v>
      </c>
      <c r="AP50" s="210">
        <f>SUM(N50:AC50)</f>
        <v>8</v>
      </c>
      <c r="AQ50" s="210">
        <f>SUM(AD50:AN50)</f>
        <v>9</v>
      </c>
    </row>
    <row r="51" spans="1:43" s="188" customFormat="1" ht="11.4" x14ac:dyDescent="0.2">
      <c r="A51" s="206" t="s">
        <v>7</v>
      </c>
      <c r="B51" s="207" t="s">
        <v>81</v>
      </c>
      <c r="C51" s="208">
        <f>SUM(D51:AN51)</f>
        <v>20</v>
      </c>
      <c r="D51" s="217"/>
      <c r="E51" s="209">
        <v>1</v>
      </c>
      <c r="F51" s="209">
        <v>1</v>
      </c>
      <c r="G51" s="209"/>
      <c r="H51" s="209"/>
      <c r="I51" s="209"/>
      <c r="J51" s="209"/>
      <c r="K51" s="209">
        <v>1</v>
      </c>
      <c r="L51" s="209"/>
      <c r="M51" s="209"/>
      <c r="N51" s="209">
        <v>1</v>
      </c>
      <c r="O51" s="209">
        <v>1</v>
      </c>
      <c r="P51" s="209"/>
      <c r="Q51" s="211"/>
      <c r="R51" s="209">
        <v>1</v>
      </c>
      <c r="S51" s="209">
        <v>1</v>
      </c>
      <c r="T51" s="209">
        <v>1</v>
      </c>
      <c r="U51" s="209"/>
      <c r="V51" s="209"/>
      <c r="W51" s="209">
        <v>1</v>
      </c>
      <c r="X51" s="209">
        <v>1</v>
      </c>
      <c r="Y51" s="209"/>
      <c r="Z51" s="209"/>
      <c r="AA51" s="211"/>
      <c r="AB51" s="209"/>
      <c r="AC51" s="209">
        <v>1</v>
      </c>
      <c r="AD51" s="209">
        <v>1</v>
      </c>
      <c r="AE51" s="209">
        <v>1</v>
      </c>
      <c r="AF51" s="209">
        <v>1</v>
      </c>
      <c r="AG51" s="209">
        <v>1</v>
      </c>
      <c r="AH51" s="209"/>
      <c r="AI51" s="209">
        <v>1</v>
      </c>
      <c r="AJ51" s="209">
        <v>1</v>
      </c>
      <c r="AK51" s="209">
        <v>1</v>
      </c>
      <c r="AL51" s="209">
        <v>1</v>
      </c>
      <c r="AM51" s="209"/>
      <c r="AN51" s="209">
        <v>1</v>
      </c>
      <c r="AO51" s="210">
        <f>SUM(D51:M51)</f>
        <v>3</v>
      </c>
      <c r="AP51" s="210">
        <f>SUM(N51:AC51)</f>
        <v>8</v>
      </c>
      <c r="AQ51" s="210">
        <f>SUM(AD51:AN51)</f>
        <v>9</v>
      </c>
    </row>
    <row r="52" spans="1:43" s="188" customFormat="1" ht="22.8" x14ac:dyDescent="0.2">
      <c r="A52" s="270" t="s">
        <v>84</v>
      </c>
      <c r="B52" s="213" t="s">
        <v>248</v>
      </c>
      <c r="C52" s="201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5"/>
      <c r="AJ52" s="214"/>
      <c r="AK52" s="214"/>
      <c r="AL52" s="214"/>
      <c r="AM52" s="214"/>
      <c r="AN52" s="214"/>
      <c r="AO52" s="203"/>
      <c r="AP52" s="204"/>
      <c r="AQ52" s="205"/>
    </row>
    <row r="53" spans="1:43" s="188" customFormat="1" ht="11.4" x14ac:dyDescent="0.2">
      <c r="A53" s="206" t="s">
        <v>9</v>
      </c>
      <c r="B53" s="207" t="s">
        <v>87</v>
      </c>
      <c r="C53" s="208">
        <f t="shared" ref="C53:C65" si="12">SUM(D53:AN53)</f>
        <v>5</v>
      </c>
      <c r="D53" s="218"/>
      <c r="E53" s="209">
        <v>1</v>
      </c>
      <c r="F53" s="206"/>
      <c r="G53" s="206">
        <v>1</v>
      </c>
      <c r="H53" s="206"/>
      <c r="I53" s="206"/>
      <c r="J53" s="206"/>
      <c r="K53" s="206"/>
      <c r="L53" s="206">
        <v>1</v>
      </c>
      <c r="M53" s="206"/>
      <c r="N53" s="206"/>
      <c r="O53" s="206"/>
      <c r="P53" s="206"/>
      <c r="Q53" s="216">
        <v>1</v>
      </c>
      <c r="R53" s="209"/>
      <c r="S53" s="209"/>
      <c r="T53" s="209"/>
      <c r="U53" s="209"/>
      <c r="V53" s="209"/>
      <c r="W53" s="209"/>
      <c r="X53" s="209"/>
      <c r="Y53" s="209"/>
      <c r="Z53" s="206"/>
      <c r="AA53" s="216"/>
      <c r="AB53" s="209"/>
      <c r="AC53" s="209"/>
      <c r="AD53" s="209"/>
      <c r="AE53" s="209">
        <v>1</v>
      </c>
      <c r="AF53" s="209"/>
      <c r="AG53" s="209"/>
      <c r="AH53" s="209"/>
      <c r="AI53" s="209"/>
      <c r="AJ53" s="209"/>
      <c r="AK53" s="209"/>
      <c r="AL53" s="209"/>
      <c r="AM53" s="209"/>
      <c r="AN53" s="209"/>
      <c r="AO53" s="210">
        <f t="shared" ref="AO53:AO65" si="13">SUM(D53:M53)</f>
        <v>3</v>
      </c>
      <c r="AP53" s="210">
        <f t="shared" ref="AP53:AP65" si="14">SUM(N53:AC53)</f>
        <v>1</v>
      </c>
      <c r="AQ53" s="210">
        <f t="shared" ref="AQ53:AQ65" si="15">SUM(AD53:AN53)</f>
        <v>1</v>
      </c>
    </row>
    <row r="54" spans="1:43" s="188" customFormat="1" ht="22.8" x14ac:dyDescent="0.2">
      <c r="A54" s="206" t="s">
        <v>8</v>
      </c>
      <c r="B54" s="207" t="s">
        <v>88</v>
      </c>
      <c r="C54" s="208">
        <f t="shared" si="12"/>
        <v>4</v>
      </c>
      <c r="D54" s="217"/>
      <c r="E54" s="209">
        <v>1</v>
      </c>
      <c r="F54" s="209"/>
      <c r="G54" s="209">
        <v>1</v>
      </c>
      <c r="H54" s="209"/>
      <c r="I54" s="209"/>
      <c r="J54" s="209"/>
      <c r="K54" s="209"/>
      <c r="L54" s="209"/>
      <c r="M54" s="209"/>
      <c r="N54" s="209"/>
      <c r="O54" s="209"/>
      <c r="P54" s="209"/>
      <c r="Q54" s="211"/>
      <c r="R54" s="209"/>
      <c r="S54" s="209">
        <v>1</v>
      </c>
      <c r="T54" s="209"/>
      <c r="U54" s="209"/>
      <c r="V54" s="209"/>
      <c r="W54" s="209"/>
      <c r="X54" s="209"/>
      <c r="Y54" s="209"/>
      <c r="Z54" s="209"/>
      <c r="AA54" s="211"/>
      <c r="AB54" s="209"/>
      <c r="AC54" s="209"/>
      <c r="AD54" s="209"/>
      <c r="AE54" s="209"/>
      <c r="AF54" s="209">
        <v>1</v>
      </c>
      <c r="AG54" s="209"/>
      <c r="AH54" s="209"/>
      <c r="AI54" s="209"/>
      <c r="AJ54" s="209"/>
      <c r="AK54" s="209"/>
      <c r="AL54" s="209"/>
      <c r="AM54" s="209"/>
      <c r="AN54" s="209"/>
      <c r="AO54" s="210">
        <f t="shared" si="13"/>
        <v>2</v>
      </c>
      <c r="AP54" s="210">
        <f t="shared" si="14"/>
        <v>1</v>
      </c>
      <c r="AQ54" s="210">
        <f t="shared" si="15"/>
        <v>1</v>
      </c>
    </row>
    <row r="55" spans="1:43" s="188" customFormat="1" ht="11.4" x14ac:dyDescent="0.2">
      <c r="A55" s="206" t="s">
        <v>7</v>
      </c>
      <c r="B55" s="207" t="s">
        <v>89</v>
      </c>
      <c r="C55" s="208">
        <f t="shared" si="12"/>
        <v>4</v>
      </c>
      <c r="D55" s="217"/>
      <c r="E55" s="209">
        <v>1</v>
      </c>
      <c r="F55" s="209"/>
      <c r="G55" s="209">
        <v>1</v>
      </c>
      <c r="H55" s="209"/>
      <c r="I55" s="209"/>
      <c r="J55" s="209"/>
      <c r="K55" s="209"/>
      <c r="L55" s="209"/>
      <c r="M55" s="209"/>
      <c r="N55" s="209"/>
      <c r="O55" s="209"/>
      <c r="P55" s="209"/>
      <c r="Q55" s="211"/>
      <c r="R55" s="209"/>
      <c r="S55" s="209">
        <v>1</v>
      </c>
      <c r="T55" s="209"/>
      <c r="U55" s="209"/>
      <c r="V55" s="209"/>
      <c r="W55" s="209"/>
      <c r="X55" s="209"/>
      <c r="Y55" s="209"/>
      <c r="Z55" s="209"/>
      <c r="AA55" s="211"/>
      <c r="AB55" s="209"/>
      <c r="AC55" s="209"/>
      <c r="AD55" s="209"/>
      <c r="AE55" s="209"/>
      <c r="AF55" s="209">
        <v>1</v>
      </c>
      <c r="AG55" s="209"/>
      <c r="AH55" s="209"/>
      <c r="AI55" s="209"/>
      <c r="AJ55" s="209"/>
      <c r="AK55" s="209"/>
      <c r="AL55" s="209"/>
      <c r="AM55" s="209"/>
      <c r="AN55" s="209"/>
      <c r="AO55" s="210">
        <f t="shared" si="13"/>
        <v>2</v>
      </c>
      <c r="AP55" s="210">
        <f t="shared" si="14"/>
        <v>1</v>
      </c>
      <c r="AQ55" s="210">
        <f t="shared" si="15"/>
        <v>1</v>
      </c>
    </row>
    <row r="56" spans="1:43" s="188" customFormat="1" ht="31.2" customHeight="1" x14ac:dyDescent="0.2">
      <c r="A56" s="206" t="s">
        <v>6</v>
      </c>
      <c r="B56" s="207" t="s">
        <v>90</v>
      </c>
      <c r="C56" s="208">
        <f t="shared" si="12"/>
        <v>5</v>
      </c>
      <c r="D56" s="217"/>
      <c r="E56" s="209">
        <v>1</v>
      </c>
      <c r="F56" s="209"/>
      <c r="G56" s="209">
        <v>1</v>
      </c>
      <c r="H56" s="209"/>
      <c r="I56" s="209"/>
      <c r="J56" s="209"/>
      <c r="K56" s="209"/>
      <c r="L56" s="209">
        <v>1</v>
      </c>
      <c r="M56" s="209"/>
      <c r="N56" s="209"/>
      <c r="O56" s="209"/>
      <c r="P56" s="209"/>
      <c r="Q56" s="211">
        <v>1</v>
      </c>
      <c r="R56" s="209"/>
      <c r="S56" s="209"/>
      <c r="T56" s="209"/>
      <c r="U56" s="209"/>
      <c r="V56" s="209"/>
      <c r="W56" s="209"/>
      <c r="X56" s="209"/>
      <c r="Y56" s="209"/>
      <c r="Z56" s="209"/>
      <c r="AA56" s="211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>
        <v>1</v>
      </c>
      <c r="AL56" s="209"/>
      <c r="AM56" s="209"/>
      <c r="AN56" s="209"/>
      <c r="AO56" s="210">
        <f t="shared" si="13"/>
        <v>3</v>
      </c>
      <c r="AP56" s="210">
        <f t="shared" si="14"/>
        <v>1</v>
      </c>
      <c r="AQ56" s="210">
        <f t="shared" si="15"/>
        <v>1</v>
      </c>
    </row>
    <row r="57" spans="1:43" s="188" customFormat="1" ht="17.25" customHeight="1" x14ac:dyDescent="0.2">
      <c r="A57" s="206" t="s">
        <v>5</v>
      </c>
      <c r="B57" s="207" t="s">
        <v>91</v>
      </c>
      <c r="C57" s="208">
        <f t="shared" si="12"/>
        <v>4</v>
      </c>
      <c r="D57" s="217"/>
      <c r="E57" s="209">
        <v>1</v>
      </c>
      <c r="F57" s="209"/>
      <c r="G57" s="209">
        <v>1</v>
      </c>
      <c r="H57" s="209"/>
      <c r="I57" s="209"/>
      <c r="J57" s="209"/>
      <c r="K57" s="209"/>
      <c r="L57" s="209"/>
      <c r="M57" s="209"/>
      <c r="N57" s="209"/>
      <c r="O57" s="209"/>
      <c r="P57" s="209"/>
      <c r="Q57" s="211"/>
      <c r="R57" s="209"/>
      <c r="S57" s="209">
        <v>1</v>
      </c>
      <c r="T57" s="209"/>
      <c r="U57" s="209"/>
      <c r="V57" s="209"/>
      <c r="W57" s="209"/>
      <c r="X57" s="209"/>
      <c r="Y57" s="209"/>
      <c r="Z57" s="209"/>
      <c r="AA57" s="211"/>
      <c r="AB57" s="209"/>
      <c r="AC57" s="209"/>
      <c r="AD57" s="209"/>
      <c r="AE57" s="209"/>
      <c r="AF57" s="209">
        <v>1</v>
      </c>
      <c r="AG57" s="209"/>
      <c r="AH57" s="209"/>
      <c r="AI57" s="209"/>
      <c r="AJ57" s="209"/>
      <c r="AK57" s="209"/>
      <c r="AL57" s="209"/>
      <c r="AM57" s="209"/>
      <c r="AN57" s="209"/>
      <c r="AO57" s="210">
        <f t="shared" si="13"/>
        <v>2</v>
      </c>
      <c r="AP57" s="210">
        <f t="shared" si="14"/>
        <v>1</v>
      </c>
      <c r="AQ57" s="210">
        <f t="shared" si="15"/>
        <v>1</v>
      </c>
    </row>
    <row r="58" spans="1:43" s="188" customFormat="1" ht="29.7" customHeight="1" x14ac:dyDescent="0.2">
      <c r="A58" s="206" t="s">
        <v>4</v>
      </c>
      <c r="B58" s="207" t="s">
        <v>272</v>
      </c>
      <c r="C58" s="208">
        <f t="shared" si="12"/>
        <v>4</v>
      </c>
      <c r="D58" s="217"/>
      <c r="E58" s="209">
        <v>1</v>
      </c>
      <c r="F58" s="209"/>
      <c r="G58" s="209"/>
      <c r="H58" s="209"/>
      <c r="I58" s="209"/>
      <c r="J58" s="209"/>
      <c r="K58" s="209"/>
      <c r="L58" s="209">
        <v>1</v>
      </c>
      <c r="M58" s="209"/>
      <c r="N58" s="209"/>
      <c r="O58" s="209"/>
      <c r="P58" s="209"/>
      <c r="Q58" s="211">
        <v>1</v>
      </c>
      <c r="R58" s="209"/>
      <c r="S58" s="209"/>
      <c r="T58" s="209"/>
      <c r="U58" s="209"/>
      <c r="V58" s="209"/>
      <c r="W58" s="209"/>
      <c r="X58" s="209"/>
      <c r="Y58" s="209"/>
      <c r="Z58" s="209"/>
      <c r="AA58" s="211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>
        <v>1</v>
      </c>
      <c r="AL58" s="209"/>
      <c r="AM58" s="209"/>
      <c r="AN58" s="209"/>
      <c r="AO58" s="210">
        <f t="shared" si="13"/>
        <v>2</v>
      </c>
      <c r="AP58" s="210">
        <f t="shared" si="14"/>
        <v>1</v>
      </c>
      <c r="AQ58" s="210">
        <f t="shared" si="15"/>
        <v>1</v>
      </c>
    </row>
    <row r="59" spans="1:43" s="188" customFormat="1" ht="24" customHeight="1" x14ac:dyDescent="0.2">
      <c r="A59" s="206" t="s">
        <v>14</v>
      </c>
      <c r="B59" s="207" t="s">
        <v>252</v>
      </c>
      <c r="C59" s="208">
        <f t="shared" si="12"/>
        <v>4</v>
      </c>
      <c r="D59" s="217"/>
      <c r="E59" s="209">
        <v>1</v>
      </c>
      <c r="F59" s="209"/>
      <c r="G59" s="209">
        <v>1</v>
      </c>
      <c r="H59" s="209"/>
      <c r="I59" s="209"/>
      <c r="J59" s="209"/>
      <c r="K59" s="209"/>
      <c r="L59" s="209"/>
      <c r="M59" s="209"/>
      <c r="N59" s="209"/>
      <c r="O59" s="209"/>
      <c r="P59" s="209"/>
      <c r="Q59" s="211"/>
      <c r="R59" s="209"/>
      <c r="S59" s="209">
        <v>1</v>
      </c>
      <c r="T59" s="209"/>
      <c r="U59" s="209"/>
      <c r="V59" s="209"/>
      <c r="W59" s="209"/>
      <c r="X59" s="209"/>
      <c r="Y59" s="209"/>
      <c r="Z59" s="209"/>
      <c r="AA59" s="211"/>
      <c r="AB59" s="209"/>
      <c r="AC59" s="209"/>
      <c r="AD59" s="209"/>
      <c r="AE59" s="209"/>
      <c r="AF59" s="209">
        <v>1</v>
      </c>
      <c r="AG59" s="209"/>
      <c r="AH59" s="209"/>
      <c r="AI59" s="209"/>
      <c r="AJ59" s="209"/>
      <c r="AK59" s="209"/>
      <c r="AL59" s="209"/>
      <c r="AM59" s="209"/>
      <c r="AN59" s="209"/>
      <c r="AO59" s="210">
        <f t="shared" si="13"/>
        <v>2</v>
      </c>
      <c r="AP59" s="210">
        <f t="shared" si="14"/>
        <v>1</v>
      </c>
      <c r="AQ59" s="210">
        <f t="shared" si="15"/>
        <v>1</v>
      </c>
    </row>
    <row r="60" spans="1:43" s="188" customFormat="1" ht="11.4" x14ac:dyDescent="0.2">
      <c r="A60" s="206" t="s">
        <v>15</v>
      </c>
      <c r="B60" s="207" t="s">
        <v>250</v>
      </c>
      <c r="C60" s="208">
        <f t="shared" si="12"/>
        <v>5</v>
      </c>
      <c r="D60" s="217"/>
      <c r="E60" s="209">
        <v>1</v>
      </c>
      <c r="F60" s="209"/>
      <c r="G60" s="209"/>
      <c r="H60" s="209"/>
      <c r="I60" s="209"/>
      <c r="J60" s="209"/>
      <c r="K60" s="209">
        <v>1</v>
      </c>
      <c r="L60" s="209">
        <v>1</v>
      </c>
      <c r="M60" s="209"/>
      <c r="N60" s="209"/>
      <c r="O60" s="209"/>
      <c r="P60" s="209"/>
      <c r="Q60" s="211"/>
      <c r="R60" s="209"/>
      <c r="S60" s="209"/>
      <c r="T60" s="209"/>
      <c r="U60" s="209"/>
      <c r="V60" s="209"/>
      <c r="W60" s="209"/>
      <c r="X60" s="209"/>
      <c r="Y60" s="209"/>
      <c r="Z60" s="209"/>
      <c r="AA60" s="211">
        <v>1</v>
      </c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>
        <v>1</v>
      </c>
      <c r="AM60" s="209"/>
      <c r="AN60" s="209"/>
      <c r="AO60" s="210">
        <f t="shared" si="13"/>
        <v>3</v>
      </c>
      <c r="AP60" s="210">
        <f t="shared" si="14"/>
        <v>1</v>
      </c>
      <c r="AQ60" s="210">
        <f t="shared" si="15"/>
        <v>1</v>
      </c>
    </row>
    <row r="61" spans="1:43" s="188" customFormat="1" ht="25.2" customHeight="1" x14ac:dyDescent="0.2">
      <c r="A61" s="206" t="s">
        <v>16</v>
      </c>
      <c r="B61" s="207" t="s">
        <v>249</v>
      </c>
      <c r="C61" s="208">
        <f t="shared" si="12"/>
        <v>6</v>
      </c>
      <c r="D61" s="217"/>
      <c r="E61" s="209">
        <v>1</v>
      </c>
      <c r="F61" s="209"/>
      <c r="G61" s="209">
        <v>1</v>
      </c>
      <c r="H61" s="209"/>
      <c r="I61" s="209"/>
      <c r="J61" s="209"/>
      <c r="K61" s="209"/>
      <c r="L61" s="209">
        <v>1</v>
      </c>
      <c r="M61" s="209"/>
      <c r="N61" s="209"/>
      <c r="O61" s="209"/>
      <c r="P61" s="209"/>
      <c r="Q61" s="211">
        <v>1</v>
      </c>
      <c r="R61" s="209"/>
      <c r="S61" s="209"/>
      <c r="T61" s="209"/>
      <c r="U61" s="209"/>
      <c r="V61" s="209"/>
      <c r="W61" s="209"/>
      <c r="X61" s="209"/>
      <c r="Y61" s="209"/>
      <c r="Z61" s="209"/>
      <c r="AA61" s="211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>
        <v>1</v>
      </c>
      <c r="AL61" s="209"/>
      <c r="AM61" s="209"/>
      <c r="AN61" s="209">
        <v>1</v>
      </c>
      <c r="AO61" s="210">
        <f t="shared" si="13"/>
        <v>3</v>
      </c>
      <c r="AP61" s="210">
        <f t="shared" si="14"/>
        <v>1</v>
      </c>
      <c r="AQ61" s="210">
        <f t="shared" si="15"/>
        <v>2</v>
      </c>
    </row>
    <row r="62" spans="1:43" s="188" customFormat="1" ht="27.6" customHeight="1" x14ac:dyDescent="0.2">
      <c r="A62" s="206" t="s">
        <v>17</v>
      </c>
      <c r="B62" s="207" t="s">
        <v>92</v>
      </c>
      <c r="C62" s="208">
        <f t="shared" si="12"/>
        <v>4</v>
      </c>
      <c r="D62" s="217"/>
      <c r="E62" s="209">
        <v>1</v>
      </c>
      <c r="F62" s="209"/>
      <c r="G62" s="209">
        <v>1</v>
      </c>
      <c r="H62" s="209"/>
      <c r="I62" s="209"/>
      <c r="J62" s="209"/>
      <c r="K62" s="209"/>
      <c r="L62" s="209"/>
      <c r="M62" s="209"/>
      <c r="N62" s="209"/>
      <c r="O62" s="209"/>
      <c r="P62" s="209"/>
      <c r="Q62" s="211"/>
      <c r="R62" s="209"/>
      <c r="S62" s="209">
        <v>1</v>
      </c>
      <c r="T62" s="209"/>
      <c r="U62" s="209"/>
      <c r="V62" s="209"/>
      <c r="W62" s="209"/>
      <c r="X62" s="209"/>
      <c r="Y62" s="209"/>
      <c r="Z62" s="209"/>
      <c r="AA62" s="211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>
        <v>1</v>
      </c>
      <c r="AM62" s="209"/>
      <c r="AN62" s="209"/>
      <c r="AO62" s="210">
        <f t="shared" si="13"/>
        <v>2</v>
      </c>
      <c r="AP62" s="210">
        <f t="shared" si="14"/>
        <v>1</v>
      </c>
      <c r="AQ62" s="210">
        <f t="shared" si="15"/>
        <v>1</v>
      </c>
    </row>
    <row r="63" spans="1:43" s="188" customFormat="1" ht="29.7" customHeight="1" x14ac:dyDescent="0.2">
      <c r="A63" s="206" t="s">
        <v>18</v>
      </c>
      <c r="B63" s="207" t="s">
        <v>93</v>
      </c>
      <c r="C63" s="208">
        <f t="shared" si="12"/>
        <v>4</v>
      </c>
      <c r="D63" s="217"/>
      <c r="E63" s="209">
        <v>1</v>
      </c>
      <c r="F63" s="209"/>
      <c r="G63" s="209">
        <v>1</v>
      </c>
      <c r="H63" s="209"/>
      <c r="I63" s="209"/>
      <c r="J63" s="209"/>
      <c r="K63" s="209"/>
      <c r="L63" s="209"/>
      <c r="M63" s="209"/>
      <c r="N63" s="209"/>
      <c r="O63" s="209"/>
      <c r="P63" s="209"/>
      <c r="Q63" s="211"/>
      <c r="R63" s="209"/>
      <c r="S63" s="209">
        <v>1</v>
      </c>
      <c r="T63" s="209"/>
      <c r="U63" s="209"/>
      <c r="V63" s="209"/>
      <c r="W63" s="209"/>
      <c r="X63" s="209"/>
      <c r="Y63" s="209"/>
      <c r="Z63" s="209"/>
      <c r="AA63" s="211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>
        <v>1</v>
      </c>
      <c r="AM63" s="209"/>
      <c r="AN63" s="209"/>
      <c r="AO63" s="210">
        <f t="shared" si="13"/>
        <v>2</v>
      </c>
      <c r="AP63" s="210">
        <f t="shared" si="14"/>
        <v>1</v>
      </c>
      <c r="AQ63" s="210">
        <f t="shared" si="15"/>
        <v>1</v>
      </c>
    </row>
    <row r="64" spans="1:43" s="188" customFormat="1" ht="25.2" customHeight="1" x14ac:dyDescent="0.2">
      <c r="A64" s="206" t="s">
        <v>43</v>
      </c>
      <c r="B64" s="207" t="s">
        <v>254</v>
      </c>
      <c r="C64" s="208">
        <f t="shared" si="12"/>
        <v>4</v>
      </c>
      <c r="D64" s="218"/>
      <c r="E64" s="209">
        <v>1</v>
      </c>
      <c r="F64" s="206"/>
      <c r="G64" s="206"/>
      <c r="H64" s="206"/>
      <c r="I64" s="206"/>
      <c r="J64" s="206"/>
      <c r="K64" s="206"/>
      <c r="L64" s="206">
        <v>1</v>
      </c>
      <c r="M64" s="206"/>
      <c r="N64" s="206"/>
      <c r="O64" s="206"/>
      <c r="P64" s="206"/>
      <c r="Q64" s="216">
        <v>1</v>
      </c>
      <c r="R64" s="209"/>
      <c r="S64" s="209"/>
      <c r="T64" s="209"/>
      <c r="U64" s="209"/>
      <c r="V64" s="209"/>
      <c r="W64" s="209"/>
      <c r="X64" s="209"/>
      <c r="Y64" s="209"/>
      <c r="Z64" s="206"/>
      <c r="AA64" s="216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>
        <v>1</v>
      </c>
      <c r="AO64" s="210">
        <f t="shared" si="13"/>
        <v>2</v>
      </c>
      <c r="AP64" s="210">
        <f t="shared" si="14"/>
        <v>1</v>
      </c>
      <c r="AQ64" s="210">
        <f t="shared" si="15"/>
        <v>1</v>
      </c>
    </row>
    <row r="65" spans="1:43" s="188" customFormat="1" ht="29.7" customHeight="1" x14ac:dyDescent="0.2">
      <c r="A65" s="206" t="s">
        <v>56</v>
      </c>
      <c r="B65" s="207" t="s">
        <v>251</v>
      </c>
      <c r="C65" s="208">
        <f t="shared" si="12"/>
        <v>5</v>
      </c>
      <c r="D65" s="218"/>
      <c r="E65" s="209">
        <v>1</v>
      </c>
      <c r="F65" s="206">
        <v>1</v>
      </c>
      <c r="G65" s="206"/>
      <c r="H65" s="206"/>
      <c r="I65" s="206"/>
      <c r="J65" s="206"/>
      <c r="K65" s="206"/>
      <c r="L65" s="206"/>
      <c r="M65" s="206">
        <v>1</v>
      </c>
      <c r="N65" s="206"/>
      <c r="O65" s="206"/>
      <c r="P65" s="206">
        <v>1</v>
      </c>
      <c r="Q65" s="216"/>
      <c r="R65" s="209"/>
      <c r="S65" s="209"/>
      <c r="T65" s="209"/>
      <c r="U65" s="209"/>
      <c r="V65" s="209"/>
      <c r="W65" s="209"/>
      <c r="X65" s="209"/>
      <c r="Y65" s="209"/>
      <c r="Z65" s="206"/>
      <c r="AA65" s="216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>
        <v>1</v>
      </c>
      <c r="AO65" s="210">
        <f t="shared" si="13"/>
        <v>3</v>
      </c>
      <c r="AP65" s="210">
        <f t="shared" si="14"/>
        <v>1</v>
      </c>
      <c r="AQ65" s="210">
        <f t="shared" si="15"/>
        <v>1</v>
      </c>
    </row>
    <row r="66" spans="1:43" s="188" customFormat="1" ht="22.8" x14ac:dyDescent="0.2">
      <c r="A66" s="270" t="s">
        <v>86</v>
      </c>
      <c r="B66" s="213" t="s">
        <v>255</v>
      </c>
      <c r="C66" s="201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5"/>
      <c r="AJ66" s="214"/>
      <c r="AK66" s="214"/>
      <c r="AL66" s="214"/>
      <c r="AM66" s="214"/>
      <c r="AN66" s="214"/>
      <c r="AO66" s="203"/>
      <c r="AP66" s="204"/>
      <c r="AQ66" s="205"/>
    </row>
    <row r="67" spans="1:43" s="188" customFormat="1" ht="30.6" customHeight="1" x14ac:dyDescent="0.2">
      <c r="A67" s="206" t="s">
        <v>9</v>
      </c>
      <c r="B67" s="207" t="s">
        <v>96</v>
      </c>
      <c r="C67" s="208">
        <f>SUM(D67:AN67)</f>
        <v>14</v>
      </c>
      <c r="D67" s="218"/>
      <c r="E67" s="209">
        <v>1</v>
      </c>
      <c r="F67" s="206"/>
      <c r="G67" s="206"/>
      <c r="H67" s="206"/>
      <c r="I67" s="206"/>
      <c r="J67" s="206"/>
      <c r="K67" s="206"/>
      <c r="L67" s="206"/>
      <c r="M67" s="206"/>
      <c r="N67" s="206">
        <v>1</v>
      </c>
      <c r="O67" s="206">
        <v>1</v>
      </c>
      <c r="P67" s="206"/>
      <c r="Q67" s="216">
        <v>1</v>
      </c>
      <c r="R67" s="209"/>
      <c r="S67" s="209">
        <v>1</v>
      </c>
      <c r="T67" s="209"/>
      <c r="U67" s="209"/>
      <c r="V67" s="209"/>
      <c r="W67" s="209"/>
      <c r="X67" s="209"/>
      <c r="Y67" s="209"/>
      <c r="Z67" s="206"/>
      <c r="AA67" s="216"/>
      <c r="AB67" s="209"/>
      <c r="AC67" s="209">
        <v>1</v>
      </c>
      <c r="AD67" s="209">
        <v>1</v>
      </c>
      <c r="AE67" s="209">
        <v>1</v>
      </c>
      <c r="AF67" s="209">
        <v>1</v>
      </c>
      <c r="AG67" s="209">
        <v>1</v>
      </c>
      <c r="AH67" s="209"/>
      <c r="AI67" s="209"/>
      <c r="AJ67" s="209">
        <v>1</v>
      </c>
      <c r="AK67" s="209">
        <v>1</v>
      </c>
      <c r="AL67" s="209">
        <v>1</v>
      </c>
      <c r="AM67" s="209"/>
      <c r="AN67" s="209">
        <v>1</v>
      </c>
      <c r="AO67" s="210">
        <f>SUM(D67:M67)</f>
        <v>1</v>
      </c>
      <c r="AP67" s="210">
        <f>SUM(N67:AC67)</f>
        <v>5</v>
      </c>
      <c r="AQ67" s="210">
        <f>SUM(AD67:AN67)</f>
        <v>8</v>
      </c>
    </row>
    <row r="68" spans="1:43" s="188" customFormat="1" ht="19.95" customHeight="1" x14ac:dyDescent="0.2">
      <c r="A68" s="206" t="s">
        <v>8</v>
      </c>
      <c r="B68" s="207" t="s">
        <v>253</v>
      </c>
      <c r="C68" s="208">
        <f>SUM(D68:AN68)</f>
        <v>14</v>
      </c>
      <c r="D68" s="217"/>
      <c r="E68" s="209">
        <v>1</v>
      </c>
      <c r="F68" s="209"/>
      <c r="G68" s="209"/>
      <c r="H68" s="209"/>
      <c r="I68" s="209"/>
      <c r="J68" s="209"/>
      <c r="K68" s="209"/>
      <c r="L68" s="209"/>
      <c r="M68" s="209"/>
      <c r="N68" s="209">
        <v>1</v>
      </c>
      <c r="O68" s="209"/>
      <c r="P68" s="209"/>
      <c r="Q68" s="211">
        <v>1</v>
      </c>
      <c r="R68" s="209"/>
      <c r="S68" s="209">
        <v>1</v>
      </c>
      <c r="T68" s="209"/>
      <c r="U68" s="209"/>
      <c r="V68" s="209"/>
      <c r="W68" s="209"/>
      <c r="X68" s="209"/>
      <c r="Y68" s="209"/>
      <c r="Z68" s="209"/>
      <c r="AA68" s="211"/>
      <c r="AB68" s="209"/>
      <c r="AC68" s="209">
        <v>1</v>
      </c>
      <c r="AD68" s="209">
        <v>1</v>
      </c>
      <c r="AE68" s="209">
        <v>1</v>
      </c>
      <c r="AF68" s="209">
        <v>1</v>
      </c>
      <c r="AG68" s="209">
        <v>1</v>
      </c>
      <c r="AH68" s="209"/>
      <c r="AI68" s="209">
        <v>1</v>
      </c>
      <c r="AJ68" s="209">
        <v>1</v>
      </c>
      <c r="AK68" s="209">
        <v>1</v>
      </c>
      <c r="AL68" s="209">
        <v>1</v>
      </c>
      <c r="AM68" s="209"/>
      <c r="AN68" s="209">
        <v>1</v>
      </c>
      <c r="AO68" s="210">
        <f>SUM(D68:M68)</f>
        <v>1</v>
      </c>
      <c r="AP68" s="210">
        <f>SUM(N68:AC68)</f>
        <v>4</v>
      </c>
      <c r="AQ68" s="210">
        <f>SUM(AD68:AN68)</f>
        <v>9</v>
      </c>
    </row>
    <row r="69" spans="1:43" s="188" customFormat="1" ht="31.2" customHeight="1" x14ac:dyDescent="0.2">
      <c r="A69" s="206" t="s">
        <v>7</v>
      </c>
      <c r="B69" s="219" t="s">
        <v>97</v>
      </c>
      <c r="C69" s="220">
        <f>SUM(D69:AN69)</f>
        <v>14</v>
      </c>
      <c r="D69" s="221"/>
      <c r="E69" s="222">
        <v>1</v>
      </c>
      <c r="F69" s="222"/>
      <c r="G69" s="222"/>
      <c r="H69" s="222"/>
      <c r="I69" s="222"/>
      <c r="J69" s="222"/>
      <c r="K69" s="222"/>
      <c r="L69" s="222"/>
      <c r="M69" s="222"/>
      <c r="N69" s="222">
        <v>1</v>
      </c>
      <c r="O69" s="222">
        <v>1</v>
      </c>
      <c r="P69" s="222"/>
      <c r="Q69" s="223">
        <v>1</v>
      </c>
      <c r="R69" s="222"/>
      <c r="S69" s="222">
        <v>1</v>
      </c>
      <c r="T69" s="222"/>
      <c r="U69" s="222"/>
      <c r="V69" s="222"/>
      <c r="W69" s="222"/>
      <c r="X69" s="222"/>
      <c r="Y69" s="222"/>
      <c r="Z69" s="222"/>
      <c r="AA69" s="223"/>
      <c r="AB69" s="222"/>
      <c r="AC69" s="222">
        <v>1</v>
      </c>
      <c r="AD69" s="222">
        <v>1</v>
      </c>
      <c r="AE69" s="222">
        <v>1</v>
      </c>
      <c r="AF69" s="222">
        <v>1</v>
      </c>
      <c r="AG69" s="222">
        <v>1</v>
      </c>
      <c r="AH69" s="222"/>
      <c r="AI69" s="222"/>
      <c r="AJ69" s="222">
        <v>1</v>
      </c>
      <c r="AK69" s="222">
        <v>1</v>
      </c>
      <c r="AL69" s="222">
        <v>1</v>
      </c>
      <c r="AM69" s="222"/>
      <c r="AN69" s="222">
        <v>1</v>
      </c>
      <c r="AO69" s="224">
        <f>SUM(D69:M69)</f>
        <v>1</v>
      </c>
      <c r="AP69" s="224">
        <f>SUM(N69:AC69)</f>
        <v>5</v>
      </c>
      <c r="AQ69" s="224">
        <f>SUM(AD69:AN69)</f>
        <v>8</v>
      </c>
    </row>
    <row r="70" spans="1:43" s="188" customFormat="1" ht="22.8" x14ac:dyDescent="0.2">
      <c r="A70" s="270" t="s">
        <v>229</v>
      </c>
      <c r="B70" s="213" t="s">
        <v>130</v>
      </c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5"/>
      <c r="AJ70" s="214"/>
      <c r="AK70" s="214"/>
      <c r="AL70" s="214"/>
      <c r="AM70" s="214"/>
      <c r="AN70" s="214"/>
      <c r="AO70" s="203"/>
      <c r="AP70" s="204"/>
      <c r="AQ70" s="205"/>
    </row>
    <row r="71" spans="1:43" s="188" customFormat="1" ht="14.25" customHeight="1" x14ac:dyDescent="0.2">
      <c r="A71" s="206" t="s">
        <v>9</v>
      </c>
      <c r="B71" s="225" t="s">
        <v>121</v>
      </c>
      <c r="C71" s="220">
        <f t="shared" ref="C71:C83" si="16">SUM(D71:AN71)</f>
        <v>5</v>
      </c>
      <c r="D71" s="226">
        <v>1</v>
      </c>
      <c r="E71" s="227"/>
      <c r="F71" s="227"/>
      <c r="G71" s="227">
        <v>1</v>
      </c>
      <c r="H71" s="227"/>
      <c r="I71" s="227"/>
      <c r="J71" s="227"/>
      <c r="K71" s="227"/>
      <c r="L71" s="227"/>
      <c r="M71" s="227"/>
      <c r="N71" s="227"/>
      <c r="O71" s="227"/>
      <c r="P71" s="227"/>
      <c r="Q71" s="228">
        <v>1</v>
      </c>
      <c r="R71" s="227"/>
      <c r="S71" s="227"/>
      <c r="T71" s="227"/>
      <c r="U71" s="227"/>
      <c r="V71" s="227"/>
      <c r="W71" s="227"/>
      <c r="X71" s="227"/>
      <c r="Y71" s="227"/>
      <c r="Z71" s="227"/>
      <c r="AA71" s="228"/>
      <c r="AB71" s="227"/>
      <c r="AC71" s="227"/>
      <c r="AD71" s="227">
        <v>1</v>
      </c>
      <c r="AE71" s="227"/>
      <c r="AF71" s="227">
        <v>1</v>
      </c>
      <c r="AG71" s="227"/>
      <c r="AH71" s="227"/>
      <c r="AI71" s="227"/>
      <c r="AJ71" s="227"/>
      <c r="AK71" s="227"/>
      <c r="AL71" s="227"/>
      <c r="AM71" s="227"/>
      <c r="AN71" s="227"/>
      <c r="AO71" s="224">
        <f t="shared" ref="AO71:AO83" si="17">SUM(D71:M71)</f>
        <v>2</v>
      </c>
      <c r="AP71" s="224">
        <f t="shared" ref="AP71:AP83" si="18">SUM(N71:AC71)</f>
        <v>1</v>
      </c>
      <c r="AQ71" s="224">
        <f t="shared" ref="AQ71:AQ83" si="19">SUM(AD71:AN71)</f>
        <v>2</v>
      </c>
    </row>
    <row r="72" spans="1:43" s="188" customFormat="1" ht="24" customHeight="1" x14ac:dyDescent="0.2">
      <c r="A72" s="206" t="s">
        <v>8</v>
      </c>
      <c r="B72" s="225" t="s">
        <v>256</v>
      </c>
      <c r="C72" s="220">
        <f t="shared" si="16"/>
        <v>6</v>
      </c>
      <c r="D72" s="226">
        <v>1</v>
      </c>
      <c r="E72" s="227"/>
      <c r="F72" s="227"/>
      <c r="G72" s="227">
        <v>1</v>
      </c>
      <c r="H72" s="227"/>
      <c r="I72" s="227"/>
      <c r="J72" s="227"/>
      <c r="K72" s="227"/>
      <c r="L72" s="227"/>
      <c r="M72" s="227"/>
      <c r="N72" s="227"/>
      <c r="O72" s="227"/>
      <c r="P72" s="227"/>
      <c r="Q72" s="228"/>
      <c r="R72" s="227"/>
      <c r="S72" s="227">
        <v>1</v>
      </c>
      <c r="T72" s="227"/>
      <c r="U72" s="227"/>
      <c r="V72" s="227">
        <v>1</v>
      </c>
      <c r="W72" s="227"/>
      <c r="X72" s="227"/>
      <c r="Y72" s="227"/>
      <c r="Z72" s="227"/>
      <c r="AA72" s="228"/>
      <c r="AB72" s="227"/>
      <c r="AC72" s="227"/>
      <c r="AD72" s="227">
        <v>1</v>
      </c>
      <c r="AE72" s="227"/>
      <c r="AF72" s="227">
        <v>1</v>
      </c>
      <c r="AG72" s="227"/>
      <c r="AH72" s="227"/>
      <c r="AI72" s="227"/>
      <c r="AJ72" s="227"/>
      <c r="AK72" s="227"/>
      <c r="AL72" s="227"/>
      <c r="AM72" s="227"/>
      <c r="AN72" s="227"/>
      <c r="AO72" s="224">
        <f t="shared" si="17"/>
        <v>2</v>
      </c>
      <c r="AP72" s="224">
        <f t="shared" si="18"/>
        <v>2</v>
      </c>
      <c r="AQ72" s="224">
        <f t="shared" si="19"/>
        <v>2</v>
      </c>
    </row>
    <row r="73" spans="1:43" s="188" customFormat="1" ht="19.2" customHeight="1" x14ac:dyDescent="0.2">
      <c r="A73" s="206" t="s">
        <v>7</v>
      </c>
      <c r="B73" s="229" t="s">
        <v>123</v>
      </c>
      <c r="C73" s="220">
        <f t="shared" si="16"/>
        <v>6</v>
      </c>
      <c r="D73" s="226"/>
      <c r="E73" s="227"/>
      <c r="F73" s="227"/>
      <c r="G73" s="227"/>
      <c r="H73" s="227"/>
      <c r="I73" s="227">
        <v>1</v>
      </c>
      <c r="J73" s="227"/>
      <c r="K73" s="227"/>
      <c r="L73" s="227">
        <v>1</v>
      </c>
      <c r="M73" s="227"/>
      <c r="N73" s="227"/>
      <c r="O73" s="227"/>
      <c r="P73" s="227"/>
      <c r="Q73" s="228">
        <v>1</v>
      </c>
      <c r="R73" s="227"/>
      <c r="S73" s="227"/>
      <c r="T73" s="227"/>
      <c r="U73" s="227"/>
      <c r="V73" s="227"/>
      <c r="W73" s="227"/>
      <c r="X73" s="227"/>
      <c r="Y73" s="227"/>
      <c r="Z73" s="227"/>
      <c r="AA73" s="228"/>
      <c r="AB73" s="227"/>
      <c r="AC73" s="227">
        <v>1</v>
      </c>
      <c r="AD73" s="227">
        <v>1</v>
      </c>
      <c r="AE73" s="227">
        <v>1</v>
      </c>
      <c r="AF73" s="227"/>
      <c r="AG73" s="227"/>
      <c r="AH73" s="227"/>
      <c r="AI73" s="227"/>
      <c r="AJ73" s="227"/>
      <c r="AK73" s="227"/>
      <c r="AL73" s="227"/>
      <c r="AM73" s="227"/>
      <c r="AN73" s="227"/>
      <c r="AO73" s="224">
        <f t="shared" si="17"/>
        <v>2</v>
      </c>
      <c r="AP73" s="224">
        <f t="shared" si="18"/>
        <v>2</v>
      </c>
      <c r="AQ73" s="224">
        <f t="shared" si="19"/>
        <v>2</v>
      </c>
    </row>
    <row r="74" spans="1:43" s="188" customFormat="1" ht="14.25" customHeight="1" x14ac:dyDescent="0.2">
      <c r="A74" s="206" t="s">
        <v>6</v>
      </c>
      <c r="B74" s="225" t="s">
        <v>119</v>
      </c>
      <c r="C74" s="220">
        <f t="shared" si="16"/>
        <v>6</v>
      </c>
      <c r="D74" s="226">
        <v>1</v>
      </c>
      <c r="E74" s="227"/>
      <c r="F74" s="227"/>
      <c r="G74" s="227"/>
      <c r="H74" s="227"/>
      <c r="I74" s="227">
        <v>1</v>
      </c>
      <c r="J74" s="227"/>
      <c r="K74" s="227"/>
      <c r="L74" s="227"/>
      <c r="M74" s="227"/>
      <c r="N74" s="227"/>
      <c r="O74" s="227"/>
      <c r="P74" s="227"/>
      <c r="Q74" s="228">
        <v>1</v>
      </c>
      <c r="R74" s="227"/>
      <c r="S74" s="227">
        <v>1</v>
      </c>
      <c r="T74" s="227"/>
      <c r="U74" s="227"/>
      <c r="V74" s="227"/>
      <c r="W74" s="227"/>
      <c r="X74" s="227"/>
      <c r="Y74" s="227"/>
      <c r="Z74" s="227"/>
      <c r="AA74" s="228"/>
      <c r="AB74" s="227"/>
      <c r="AC74" s="227"/>
      <c r="AD74" s="227">
        <v>1</v>
      </c>
      <c r="AE74" s="227"/>
      <c r="AF74" s="227">
        <v>1</v>
      </c>
      <c r="AG74" s="227"/>
      <c r="AH74" s="227"/>
      <c r="AI74" s="227"/>
      <c r="AJ74" s="227"/>
      <c r="AK74" s="227"/>
      <c r="AL74" s="227"/>
      <c r="AM74" s="227"/>
      <c r="AN74" s="227"/>
      <c r="AO74" s="224">
        <f t="shared" si="17"/>
        <v>2</v>
      </c>
      <c r="AP74" s="224">
        <f t="shared" si="18"/>
        <v>2</v>
      </c>
      <c r="AQ74" s="224">
        <f t="shared" si="19"/>
        <v>2</v>
      </c>
    </row>
    <row r="75" spans="1:43" s="188" customFormat="1" ht="14.25" customHeight="1" x14ac:dyDescent="0.2">
      <c r="A75" s="206" t="s">
        <v>5</v>
      </c>
      <c r="B75" s="225" t="s">
        <v>118</v>
      </c>
      <c r="C75" s="220">
        <f t="shared" si="16"/>
        <v>7</v>
      </c>
      <c r="D75" s="226"/>
      <c r="E75" s="227"/>
      <c r="F75" s="227"/>
      <c r="G75" s="227"/>
      <c r="H75" s="227"/>
      <c r="I75" s="227">
        <v>1</v>
      </c>
      <c r="J75" s="227"/>
      <c r="K75" s="227"/>
      <c r="L75" s="227"/>
      <c r="M75" s="227"/>
      <c r="N75" s="227"/>
      <c r="O75" s="227"/>
      <c r="P75" s="227"/>
      <c r="Q75" s="228">
        <v>1</v>
      </c>
      <c r="R75" s="227"/>
      <c r="S75" s="227">
        <v>1</v>
      </c>
      <c r="T75" s="227"/>
      <c r="U75" s="227"/>
      <c r="V75" s="227"/>
      <c r="W75" s="227"/>
      <c r="X75" s="227"/>
      <c r="Y75" s="227"/>
      <c r="Z75" s="227"/>
      <c r="AA75" s="228"/>
      <c r="AB75" s="227"/>
      <c r="AC75" s="227">
        <v>1</v>
      </c>
      <c r="AD75" s="227">
        <v>1</v>
      </c>
      <c r="AE75" s="227"/>
      <c r="AF75" s="227">
        <v>1</v>
      </c>
      <c r="AG75" s="227"/>
      <c r="AH75" s="227"/>
      <c r="AI75" s="227"/>
      <c r="AJ75" s="227"/>
      <c r="AK75" s="227"/>
      <c r="AL75" s="227"/>
      <c r="AM75" s="227"/>
      <c r="AN75" s="227">
        <v>1</v>
      </c>
      <c r="AO75" s="224">
        <f t="shared" si="17"/>
        <v>1</v>
      </c>
      <c r="AP75" s="224">
        <f t="shared" si="18"/>
        <v>3</v>
      </c>
      <c r="AQ75" s="224">
        <f t="shared" si="19"/>
        <v>3</v>
      </c>
    </row>
    <row r="76" spans="1:43" s="188" customFormat="1" ht="14.25" customHeight="1" x14ac:dyDescent="0.2">
      <c r="A76" s="206" t="s">
        <v>4</v>
      </c>
      <c r="B76" s="225" t="s">
        <v>120</v>
      </c>
      <c r="C76" s="220">
        <f t="shared" si="16"/>
        <v>4</v>
      </c>
      <c r="D76" s="226">
        <v>1</v>
      </c>
      <c r="E76" s="227"/>
      <c r="F76" s="227"/>
      <c r="G76" s="227">
        <v>1</v>
      </c>
      <c r="H76" s="227"/>
      <c r="I76" s="227"/>
      <c r="J76" s="227"/>
      <c r="K76" s="227"/>
      <c r="L76" s="227"/>
      <c r="M76" s="227"/>
      <c r="N76" s="227"/>
      <c r="O76" s="227"/>
      <c r="P76" s="227"/>
      <c r="Q76" s="228"/>
      <c r="R76" s="227"/>
      <c r="S76" s="227"/>
      <c r="T76" s="227"/>
      <c r="U76" s="227"/>
      <c r="V76" s="227"/>
      <c r="W76" s="227"/>
      <c r="X76" s="227"/>
      <c r="Y76" s="227"/>
      <c r="Z76" s="227"/>
      <c r="AA76" s="228">
        <v>1</v>
      </c>
      <c r="AB76" s="227"/>
      <c r="AC76" s="227"/>
      <c r="AD76" s="227">
        <v>1</v>
      </c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4">
        <f t="shared" si="17"/>
        <v>2</v>
      </c>
      <c r="AP76" s="224">
        <f t="shared" si="18"/>
        <v>1</v>
      </c>
      <c r="AQ76" s="224">
        <f t="shared" si="19"/>
        <v>1</v>
      </c>
    </row>
    <row r="77" spans="1:43" s="188" customFormat="1" ht="14.25" customHeight="1" x14ac:dyDescent="0.2">
      <c r="A77" s="206" t="s">
        <v>14</v>
      </c>
      <c r="B77" s="229" t="s">
        <v>124</v>
      </c>
      <c r="C77" s="220">
        <f t="shared" si="16"/>
        <v>6</v>
      </c>
      <c r="D77" s="226"/>
      <c r="E77" s="227"/>
      <c r="F77" s="227"/>
      <c r="G77" s="227"/>
      <c r="H77" s="227"/>
      <c r="I77" s="227">
        <v>1</v>
      </c>
      <c r="J77" s="227"/>
      <c r="K77" s="227"/>
      <c r="L77" s="227">
        <v>1</v>
      </c>
      <c r="M77" s="227"/>
      <c r="N77" s="227"/>
      <c r="O77" s="227"/>
      <c r="P77" s="227"/>
      <c r="Q77" s="228">
        <v>1</v>
      </c>
      <c r="R77" s="227"/>
      <c r="S77" s="227">
        <v>1</v>
      </c>
      <c r="T77" s="227"/>
      <c r="U77" s="227"/>
      <c r="V77" s="227"/>
      <c r="W77" s="227"/>
      <c r="X77" s="227"/>
      <c r="Y77" s="227"/>
      <c r="Z77" s="227"/>
      <c r="AA77" s="228"/>
      <c r="AB77" s="227"/>
      <c r="AC77" s="227"/>
      <c r="AD77" s="227"/>
      <c r="AE77" s="227"/>
      <c r="AF77" s="227">
        <v>1</v>
      </c>
      <c r="AG77" s="227"/>
      <c r="AH77" s="227"/>
      <c r="AI77" s="227"/>
      <c r="AJ77" s="227"/>
      <c r="AK77" s="227"/>
      <c r="AL77" s="227"/>
      <c r="AM77" s="227"/>
      <c r="AN77" s="227">
        <v>1</v>
      </c>
      <c r="AO77" s="224">
        <f t="shared" si="17"/>
        <v>2</v>
      </c>
      <c r="AP77" s="224">
        <f t="shared" si="18"/>
        <v>2</v>
      </c>
      <c r="AQ77" s="224">
        <f t="shared" si="19"/>
        <v>2</v>
      </c>
    </row>
    <row r="78" spans="1:43" s="261" customFormat="1" ht="14.25" customHeight="1" x14ac:dyDescent="0.2">
      <c r="A78" s="255" t="s">
        <v>15</v>
      </c>
      <c r="B78" s="256" t="s">
        <v>235</v>
      </c>
      <c r="C78" s="220">
        <f t="shared" si="16"/>
        <v>16</v>
      </c>
      <c r="D78" s="257"/>
      <c r="E78" s="258">
        <v>1</v>
      </c>
      <c r="F78" s="258">
        <v>1</v>
      </c>
      <c r="G78" s="258"/>
      <c r="H78" s="258">
        <v>1</v>
      </c>
      <c r="I78" s="258">
        <v>1</v>
      </c>
      <c r="J78" s="258"/>
      <c r="K78" s="258">
        <v>0</v>
      </c>
      <c r="L78" s="258"/>
      <c r="M78" s="258"/>
      <c r="N78" s="258">
        <v>1</v>
      </c>
      <c r="O78" s="258">
        <v>1</v>
      </c>
      <c r="P78" s="258"/>
      <c r="Q78" s="259"/>
      <c r="R78" s="258">
        <v>1</v>
      </c>
      <c r="S78" s="258">
        <v>1</v>
      </c>
      <c r="T78" s="258"/>
      <c r="U78" s="258"/>
      <c r="V78" s="258"/>
      <c r="W78" s="258"/>
      <c r="X78" s="258"/>
      <c r="Y78" s="258"/>
      <c r="Z78" s="258">
        <v>1</v>
      </c>
      <c r="AA78" s="259">
        <v>1</v>
      </c>
      <c r="AB78" s="258"/>
      <c r="AC78" s="258"/>
      <c r="AD78" s="258">
        <v>1</v>
      </c>
      <c r="AE78" s="258">
        <v>1</v>
      </c>
      <c r="AF78" s="258"/>
      <c r="AG78" s="258">
        <v>1</v>
      </c>
      <c r="AH78" s="258"/>
      <c r="AI78" s="258">
        <v>1</v>
      </c>
      <c r="AJ78" s="258"/>
      <c r="AK78" s="258"/>
      <c r="AL78" s="258">
        <v>1</v>
      </c>
      <c r="AM78" s="258"/>
      <c r="AN78" s="258">
        <v>1</v>
      </c>
      <c r="AO78" s="260">
        <f t="shared" si="17"/>
        <v>4</v>
      </c>
      <c r="AP78" s="260">
        <f t="shared" si="18"/>
        <v>6</v>
      </c>
      <c r="AQ78" s="260">
        <f t="shared" si="19"/>
        <v>6</v>
      </c>
    </row>
    <row r="79" spans="1:43" s="188" customFormat="1" ht="14.25" customHeight="1" x14ac:dyDescent="0.2">
      <c r="A79" s="206" t="s">
        <v>16</v>
      </c>
      <c r="B79" s="225" t="s">
        <v>122</v>
      </c>
      <c r="C79" s="220">
        <f t="shared" si="16"/>
        <v>6</v>
      </c>
      <c r="D79" s="226"/>
      <c r="E79" s="227"/>
      <c r="F79" s="227"/>
      <c r="G79" s="227"/>
      <c r="H79" s="227"/>
      <c r="I79" s="227">
        <v>1</v>
      </c>
      <c r="J79" s="227"/>
      <c r="K79" s="227"/>
      <c r="L79" s="227">
        <v>1</v>
      </c>
      <c r="M79" s="227"/>
      <c r="N79" s="227"/>
      <c r="O79" s="227"/>
      <c r="P79" s="227"/>
      <c r="Q79" s="228">
        <v>1</v>
      </c>
      <c r="R79" s="227"/>
      <c r="S79" s="227">
        <v>1</v>
      </c>
      <c r="T79" s="227"/>
      <c r="U79" s="227"/>
      <c r="V79" s="227"/>
      <c r="W79" s="227"/>
      <c r="X79" s="227"/>
      <c r="Y79" s="227"/>
      <c r="Z79" s="227"/>
      <c r="AA79" s="228"/>
      <c r="AB79" s="227"/>
      <c r="AC79" s="227"/>
      <c r="AD79" s="227"/>
      <c r="AE79" s="227"/>
      <c r="AF79" s="227">
        <v>1</v>
      </c>
      <c r="AG79" s="227"/>
      <c r="AH79" s="227"/>
      <c r="AI79" s="227"/>
      <c r="AJ79" s="227"/>
      <c r="AK79" s="227"/>
      <c r="AL79" s="227"/>
      <c r="AM79" s="227"/>
      <c r="AN79" s="227">
        <v>1</v>
      </c>
      <c r="AO79" s="224">
        <f t="shared" si="17"/>
        <v>2</v>
      </c>
      <c r="AP79" s="224">
        <f t="shared" si="18"/>
        <v>2</v>
      </c>
      <c r="AQ79" s="224">
        <f t="shared" si="19"/>
        <v>2</v>
      </c>
    </row>
    <row r="80" spans="1:43" s="188" customFormat="1" ht="14.25" customHeight="1" x14ac:dyDescent="0.2">
      <c r="A80" s="206" t="s">
        <v>17</v>
      </c>
      <c r="B80" s="225" t="s">
        <v>257</v>
      </c>
      <c r="C80" s="220">
        <f t="shared" si="16"/>
        <v>5</v>
      </c>
      <c r="D80" s="226"/>
      <c r="E80" s="227"/>
      <c r="F80" s="227"/>
      <c r="G80" s="227">
        <v>1</v>
      </c>
      <c r="H80" s="227"/>
      <c r="I80" s="227"/>
      <c r="J80" s="227"/>
      <c r="K80" s="227"/>
      <c r="L80" s="227"/>
      <c r="M80" s="227"/>
      <c r="N80" s="227"/>
      <c r="O80" s="227"/>
      <c r="P80" s="227">
        <v>1</v>
      </c>
      <c r="Q80" s="228">
        <v>1</v>
      </c>
      <c r="R80" s="227"/>
      <c r="S80" s="227"/>
      <c r="T80" s="227"/>
      <c r="U80" s="227"/>
      <c r="V80" s="227"/>
      <c r="W80" s="227"/>
      <c r="X80" s="227"/>
      <c r="Y80" s="227"/>
      <c r="Z80" s="227"/>
      <c r="AA80" s="228"/>
      <c r="AB80" s="227"/>
      <c r="AC80" s="227"/>
      <c r="AD80" s="227">
        <v>1</v>
      </c>
      <c r="AE80" s="227"/>
      <c r="AF80" s="227">
        <v>1</v>
      </c>
      <c r="AG80" s="227"/>
      <c r="AH80" s="227"/>
      <c r="AI80" s="227"/>
      <c r="AJ80" s="227"/>
      <c r="AK80" s="227"/>
      <c r="AL80" s="227"/>
      <c r="AM80" s="227"/>
      <c r="AN80" s="227"/>
      <c r="AO80" s="224">
        <f t="shared" si="17"/>
        <v>1</v>
      </c>
      <c r="AP80" s="224">
        <f t="shared" si="18"/>
        <v>2</v>
      </c>
      <c r="AQ80" s="224">
        <f t="shared" si="19"/>
        <v>2</v>
      </c>
    </row>
    <row r="81" spans="1:43" s="188" customFormat="1" ht="14.25" customHeight="1" x14ac:dyDescent="0.2">
      <c r="A81" s="206" t="s">
        <v>18</v>
      </c>
      <c r="B81" s="225" t="s">
        <v>258</v>
      </c>
      <c r="C81" s="220">
        <f t="shared" si="16"/>
        <v>4</v>
      </c>
      <c r="D81" s="226">
        <v>1</v>
      </c>
      <c r="E81" s="227"/>
      <c r="F81" s="227"/>
      <c r="G81" s="227">
        <v>1</v>
      </c>
      <c r="H81" s="227"/>
      <c r="I81" s="227"/>
      <c r="J81" s="227"/>
      <c r="K81" s="227"/>
      <c r="L81" s="227"/>
      <c r="M81" s="227"/>
      <c r="N81" s="227"/>
      <c r="O81" s="227"/>
      <c r="P81" s="227"/>
      <c r="Q81" s="228"/>
      <c r="R81" s="227"/>
      <c r="S81" s="227"/>
      <c r="T81" s="227"/>
      <c r="U81" s="227"/>
      <c r="V81" s="227"/>
      <c r="W81" s="227"/>
      <c r="X81" s="227"/>
      <c r="Y81" s="227"/>
      <c r="Z81" s="227"/>
      <c r="AA81" s="228"/>
      <c r="AB81" s="227"/>
      <c r="AC81" s="227">
        <v>1</v>
      </c>
      <c r="AD81" s="227">
        <v>1</v>
      </c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4">
        <f t="shared" si="17"/>
        <v>2</v>
      </c>
      <c r="AP81" s="224">
        <f t="shared" si="18"/>
        <v>1</v>
      </c>
      <c r="AQ81" s="224">
        <f t="shared" si="19"/>
        <v>1</v>
      </c>
    </row>
    <row r="82" spans="1:43" s="188" customFormat="1" ht="14.25" customHeight="1" x14ac:dyDescent="0.2">
      <c r="A82" s="206" t="s">
        <v>43</v>
      </c>
      <c r="B82" s="225" t="s">
        <v>117</v>
      </c>
      <c r="C82" s="220">
        <f t="shared" si="16"/>
        <v>6</v>
      </c>
      <c r="D82" s="226"/>
      <c r="E82" s="227"/>
      <c r="F82" s="227"/>
      <c r="G82" s="227"/>
      <c r="H82" s="227"/>
      <c r="I82" s="227">
        <v>1</v>
      </c>
      <c r="J82" s="227"/>
      <c r="K82" s="227"/>
      <c r="L82" s="227">
        <v>1</v>
      </c>
      <c r="M82" s="227"/>
      <c r="N82" s="227"/>
      <c r="O82" s="227"/>
      <c r="P82" s="227"/>
      <c r="Q82" s="228">
        <v>1</v>
      </c>
      <c r="R82" s="227"/>
      <c r="S82" s="227">
        <v>1</v>
      </c>
      <c r="T82" s="227"/>
      <c r="U82" s="227"/>
      <c r="V82" s="227"/>
      <c r="W82" s="227"/>
      <c r="X82" s="227"/>
      <c r="Y82" s="227"/>
      <c r="Z82" s="227"/>
      <c r="AA82" s="228"/>
      <c r="AB82" s="227"/>
      <c r="AC82" s="227"/>
      <c r="AD82" s="227"/>
      <c r="AE82" s="227"/>
      <c r="AF82" s="227">
        <v>1</v>
      </c>
      <c r="AG82" s="227"/>
      <c r="AH82" s="227"/>
      <c r="AI82" s="227"/>
      <c r="AJ82" s="227"/>
      <c r="AK82" s="227"/>
      <c r="AL82" s="227"/>
      <c r="AM82" s="227"/>
      <c r="AN82" s="227">
        <v>1</v>
      </c>
      <c r="AO82" s="224">
        <f t="shared" si="17"/>
        <v>2</v>
      </c>
      <c r="AP82" s="224">
        <f t="shared" si="18"/>
        <v>2</v>
      </c>
      <c r="AQ82" s="224">
        <f t="shared" si="19"/>
        <v>2</v>
      </c>
    </row>
    <row r="83" spans="1:43" s="188" customFormat="1" ht="14.25" customHeight="1" x14ac:dyDescent="0.2">
      <c r="A83" s="206" t="s">
        <v>56</v>
      </c>
      <c r="B83" s="225" t="s">
        <v>247</v>
      </c>
      <c r="C83" s="220">
        <f t="shared" si="16"/>
        <v>6</v>
      </c>
      <c r="D83" s="226">
        <v>1</v>
      </c>
      <c r="E83" s="227"/>
      <c r="F83" s="227"/>
      <c r="G83" s="227"/>
      <c r="H83" s="227"/>
      <c r="I83" s="227"/>
      <c r="J83" s="227"/>
      <c r="K83" s="227"/>
      <c r="L83" s="227">
        <v>1</v>
      </c>
      <c r="M83" s="227"/>
      <c r="N83" s="227"/>
      <c r="O83" s="227"/>
      <c r="P83" s="227"/>
      <c r="Q83" s="228"/>
      <c r="R83" s="227"/>
      <c r="S83" s="227"/>
      <c r="T83" s="227"/>
      <c r="U83" s="227"/>
      <c r="V83" s="227"/>
      <c r="W83" s="227"/>
      <c r="X83" s="227"/>
      <c r="Y83" s="227"/>
      <c r="Z83" s="227"/>
      <c r="AA83" s="228">
        <v>1</v>
      </c>
      <c r="AB83" s="227"/>
      <c r="AC83" s="227"/>
      <c r="AD83" s="227">
        <v>1</v>
      </c>
      <c r="AE83" s="227"/>
      <c r="AF83" s="227">
        <v>1</v>
      </c>
      <c r="AG83" s="227"/>
      <c r="AH83" s="227"/>
      <c r="AI83" s="227"/>
      <c r="AJ83" s="227"/>
      <c r="AK83" s="227"/>
      <c r="AL83" s="227"/>
      <c r="AM83" s="227"/>
      <c r="AN83" s="227">
        <v>1</v>
      </c>
      <c r="AO83" s="224">
        <f t="shared" si="17"/>
        <v>2</v>
      </c>
      <c r="AP83" s="224">
        <f t="shared" si="18"/>
        <v>1</v>
      </c>
      <c r="AQ83" s="224">
        <f t="shared" si="19"/>
        <v>3</v>
      </c>
    </row>
    <row r="84" spans="1:43" s="188" customFormat="1" ht="22.8" x14ac:dyDescent="0.2">
      <c r="A84" s="270" t="s">
        <v>128</v>
      </c>
      <c r="B84" s="213" t="s">
        <v>131</v>
      </c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214"/>
      <c r="AI84" s="215"/>
      <c r="AJ84" s="214"/>
      <c r="AK84" s="214"/>
      <c r="AL84" s="214"/>
      <c r="AM84" s="214"/>
      <c r="AN84" s="214"/>
      <c r="AO84" s="203"/>
      <c r="AP84" s="204"/>
      <c r="AQ84" s="205"/>
    </row>
    <row r="85" spans="1:43" s="188" customFormat="1" ht="26.25" customHeight="1" x14ac:dyDescent="0.2">
      <c r="A85" s="206" t="s">
        <v>9</v>
      </c>
      <c r="B85" s="225" t="s">
        <v>127</v>
      </c>
      <c r="C85" s="220">
        <f>SUM(D85:AN85)</f>
        <v>5</v>
      </c>
      <c r="D85" s="226">
        <v>1</v>
      </c>
      <c r="E85" s="227"/>
      <c r="F85" s="227"/>
      <c r="G85" s="227">
        <v>1</v>
      </c>
      <c r="H85" s="227"/>
      <c r="I85" s="227"/>
      <c r="J85" s="227"/>
      <c r="K85" s="227"/>
      <c r="L85" s="227"/>
      <c r="M85" s="227"/>
      <c r="N85" s="227"/>
      <c r="O85" s="227"/>
      <c r="P85" s="227"/>
      <c r="Q85" s="228"/>
      <c r="R85" s="227"/>
      <c r="S85" s="227"/>
      <c r="T85" s="227"/>
      <c r="U85" s="227"/>
      <c r="V85" s="227"/>
      <c r="W85" s="227"/>
      <c r="X85" s="227">
        <v>1</v>
      </c>
      <c r="Y85" s="227"/>
      <c r="Z85" s="227"/>
      <c r="AA85" s="228"/>
      <c r="AB85" s="227"/>
      <c r="AC85" s="227"/>
      <c r="AD85" s="227">
        <v>1</v>
      </c>
      <c r="AE85" s="227"/>
      <c r="AF85" s="227">
        <v>1</v>
      </c>
      <c r="AG85" s="227"/>
      <c r="AH85" s="227"/>
      <c r="AI85" s="227"/>
      <c r="AJ85" s="227"/>
      <c r="AK85" s="227"/>
      <c r="AL85" s="227"/>
      <c r="AM85" s="227"/>
      <c r="AN85" s="227"/>
      <c r="AO85" s="224">
        <f>SUM(D85:M85)</f>
        <v>2</v>
      </c>
      <c r="AP85" s="224">
        <f>SUM(N85:AC85)</f>
        <v>1</v>
      </c>
      <c r="AQ85" s="224">
        <f>SUM(AD85:AN85)</f>
        <v>2</v>
      </c>
    </row>
    <row r="86" spans="1:43" s="188" customFormat="1" ht="14.25" customHeight="1" x14ac:dyDescent="0.2">
      <c r="A86" s="206" t="s">
        <v>8</v>
      </c>
      <c r="B86" s="225" t="s">
        <v>125</v>
      </c>
      <c r="C86" s="220">
        <f>SUM(D86:AN86)</f>
        <v>10</v>
      </c>
      <c r="D86" s="226">
        <v>1</v>
      </c>
      <c r="E86" s="227"/>
      <c r="F86" s="227"/>
      <c r="G86" s="227">
        <v>1</v>
      </c>
      <c r="H86" s="227"/>
      <c r="I86" s="227">
        <v>1</v>
      </c>
      <c r="J86" s="227"/>
      <c r="K86" s="227"/>
      <c r="L86" s="227">
        <v>1</v>
      </c>
      <c r="M86" s="227"/>
      <c r="N86" s="227"/>
      <c r="O86" s="227"/>
      <c r="P86" s="227"/>
      <c r="Q86" s="228">
        <v>1</v>
      </c>
      <c r="R86" s="227"/>
      <c r="S86" s="227">
        <v>1</v>
      </c>
      <c r="T86" s="227"/>
      <c r="U86" s="227"/>
      <c r="V86" s="227"/>
      <c r="W86" s="227"/>
      <c r="X86" s="227"/>
      <c r="Y86" s="227"/>
      <c r="Z86" s="227"/>
      <c r="AA86" s="228"/>
      <c r="AB86" s="227"/>
      <c r="AC86" s="227">
        <v>1</v>
      </c>
      <c r="AD86" s="227">
        <v>1</v>
      </c>
      <c r="AE86" s="227"/>
      <c r="AF86" s="227">
        <v>1</v>
      </c>
      <c r="AG86" s="227"/>
      <c r="AH86" s="227"/>
      <c r="AI86" s="227"/>
      <c r="AJ86" s="227"/>
      <c r="AK86" s="227"/>
      <c r="AL86" s="227"/>
      <c r="AM86" s="227"/>
      <c r="AN86" s="227">
        <v>1</v>
      </c>
      <c r="AO86" s="224">
        <f>SUM(D86:M86)</f>
        <v>4</v>
      </c>
      <c r="AP86" s="224">
        <f>SUM(N86:AC86)</f>
        <v>3</v>
      </c>
      <c r="AQ86" s="224">
        <f>SUM(AD86:AN86)</f>
        <v>3</v>
      </c>
    </row>
    <row r="87" spans="1:43" s="188" customFormat="1" ht="15" customHeight="1" x14ac:dyDescent="0.2">
      <c r="A87" s="206" t="s">
        <v>7</v>
      </c>
      <c r="B87" s="229" t="s">
        <v>126</v>
      </c>
      <c r="C87" s="220">
        <f>SUM(D87:AN87)</f>
        <v>10</v>
      </c>
      <c r="D87" s="226">
        <v>1</v>
      </c>
      <c r="E87" s="227"/>
      <c r="F87" s="227"/>
      <c r="G87" s="227">
        <v>1</v>
      </c>
      <c r="H87" s="227"/>
      <c r="I87" s="227">
        <v>1</v>
      </c>
      <c r="J87" s="227"/>
      <c r="K87" s="227"/>
      <c r="L87" s="227">
        <v>1</v>
      </c>
      <c r="M87" s="227"/>
      <c r="N87" s="227"/>
      <c r="O87" s="227"/>
      <c r="P87" s="227"/>
      <c r="Q87" s="228">
        <v>1</v>
      </c>
      <c r="R87" s="227"/>
      <c r="S87" s="227">
        <v>1</v>
      </c>
      <c r="T87" s="227"/>
      <c r="U87" s="227"/>
      <c r="V87" s="227"/>
      <c r="W87" s="227"/>
      <c r="X87" s="227"/>
      <c r="Y87" s="227"/>
      <c r="Z87" s="227"/>
      <c r="AA87" s="228"/>
      <c r="AB87" s="227"/>
      <c r="AC87" s="227">
        <v>1</v>
      </c>
      <c r="AD87" s="227">
        <v>1</v>
      </c>
      <c r="AE87" s="227"/>
      <c r="AF87" s="227">
        <v>1</v>
      </c>
      <c r="AG87" s="227"/>
      <c r="AH87" s="227"/>
      <c r="AI87" s="227"/>
      <c r="AJ87" s="227"/>
      <c r="AK87" s="227"/>
      <c r="AL87" s="227"/>
      <c r="AM87" s="227"/>
      <c r="AN87" s="227">
        <v>1</v>
      </c>
      <c r="AO87" s="224">
        <f>SUM(D87:M87)</f>
        <v>4</v>
      </c>
      <c r="AP87" s="224">
        <f>SUM(N87:AC87)</f>
        <v>3</v>
      </c>
      <c r="AQ87" s="224">
        <f>SUM(AD87:AN87)</f>
        <v>3</v>
      </c>
    </row>
    <row r="88" spans="1:43" s="188" customFormat="1" ht="11.4" x14ac:dyDescent="0.2">
      <c r="A88" s="206" t="s">
        <v>85</v>
      </c>
      <c r="B88" s="200" t="s">
        <v>72</v>
      </c>
      <c r="C88" s="19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  <c r="W88" s="230"/>
      <c r="X88" s="230"/>
      <c r="Y88" s="230"/>
      <c r="Z88" s="230"/>
      <c r="AA88" s="230"/>
      <c r="AB88" s="230"/>
      <c r="AC88" s="230"/>
      <c r="AD88" s="230"/>
      <c r="AE88" s="230"/>
      <c r="AF88" s="230"/>
      <c r="AG88" s="230"/>
      <c r="AH88" s="230"/>
      <c r="AI88" s="231"/>
      <c r="AJ88" s="230"/>
      <c r="AK88" s="230"/>
      <c r="AL88" s="230"/>
      <c r="AM88" s="230"/>
      <c r="AN88" s="230"/>
      <c r="AO88" s="232"/>
      <c r="AP88" s="233"/>
      <c r="AQ88" s="234"/>
    </row>
    <row r="89" spans="1:43" s="188" customFormat="1" ht="11.4" x14ac:dyDescent="0.2">
      <c r="A89" s="206" t="s">
        <v>9</v>
      </c>
      <c r="B89" s="235" t="s">
        <v>230</v>
      </c>
      <c r="C89" s="208">
        <f>SUM(D89:AN89)</f>
        <v>20</v>
      </c>
      <c r="D89" s="218">
        <v>1</v>
      </c>
      <c r="E89" s="209">
        <v>1</v>
      </c>
      <c r="F89" s="206"/>
      <c r="G89" s="206">
        <v>1</v>
      </c>
      <c r="H89" s="206"/>
      <c r="I89" s="206">
        <v>1</v>
      </c>
      <c r="J89" s="206"/>
      <c r="K89" s="206"/>
      <c r="L89" s="206">
        <v>1</v>
      </c>
      <c r="M89" s="206"/>
      <c r="N89" s="206"/>
      <c r="O89" s="206"/>
      <c r="P89" s="206"/>
      <c r="Q89" s="216">
        <v>1</v>
      </c>
      <c r="R89" s="209"/>
      <c r="S89" s="209">
        <v>1</v>
      </c>
      <c r="T89" s="209">
        <v>1</v>
      </c>
      <c r="U89" s="209"/>
      <c r="V89" s="209">
        <v>1</v>
      </c>
      <c r="W89" s="209"/>
      <c r="X89" s="209"/>
      <c r="Y89" s="209"/>
      <c r="Z89" s="206"/>
      <c r="AA89" s="216"/>
      <c r="AB89" s="209"/>
      <c r="AC89" s="209">
        <v>1</v>
      </c>
      <c r="AD89" s="209">
        <v>1</v>
      </c>
      <c r="AE89" s="209">
        <v>1</v>
      </c>
      <c r="AF89" s="209">
        <v>1</v>
      </c>
      <c r="AG89" s="209">
        <v>1</v>
      </c>
      <c r="AH89" s="209">
        <v>1</v>
      </c>
      <c r="AI89" s="209">
        <v>1</v>
      </c>
      <c r="AJ89" s="209">
        <v>1</v>
      </c>
      <c r="AK89" s="209">
        <v>1</v>
      </c>
      <c r="AL89" s="209">
        <v>1</v>
      </c>
      <c r="AM89" s="209"/>
      <c r="AN89" s="209">
        <v>1</v>
      </c>
      <c r="AO89" s="210">
        <f>SUM(D89:M89)</f>
        <v>5</v>
      </c>
      <c r="AP89" s="210">
        <f>SUM(N89:AC89)</f>
        <v>5</v>
      </c>
      <c r="AQ89" s="210">
        <f>SUM(AD89:AN89)</f>
        <v>10</v>
      </c>
    </row>
    <row r="90" spans="1:43" s="188" customFormat="1" ht="68.7" customHeight="1" x14ac:dyDescent="0.2">
      <c r="A90" s="212"/>
      <c r="B90" s="212" t="s">
        <v>231</v>
      </c>
      <c r="C90" s="212" t="s">
        <v>137</v>
      </c>
      <c r="D90" s="187" t="s">
        <v>138</v>
      </c>
      <c r="E90" s="187" t="s">
        <v>139</v>
      </c>
      <c r="F90" s="187" t="s">
        <v>140</v>
      </c>
      <c r="G90" s="187" t="s">
        <v>141</v>
      </c>
      <c r="H90" s="187" t="s">
        <v>142</v>
      </c>
      <c r="I90" s="187" t="s">
        <v>143</v>
      </c>
      <c r="J90" s="187" t="s">
        <v>144</v>
      </c>
      <c r="K90" s="187" t="s">
        <v>145</v>
      </c>
      <c r="L90" s="187" t="s">
        <v>146</v>
      </c>
      <c r="M90" s="187" t="s">
        <v>147</v>
      </c>
      <c r="N90" s="187" t="s">
        <v>148</v>
      </c>
      <c r="O90" s="187" t="s">
        <v>149</v>
      </c>
      <c r="P90" s="187" t="s">
        <v>150</v>
      </c>
      <c r="Q90" s="187" t="s">
        <v>151</v>
      </c>
      <c r="R90" s="187" t="s">
        <v>152</v>
      </c>
      <c r="S90" s="187" t="s">
        <v>153</v>
      </c>
      <c r="T90" s="187" t="s">
        <v>154</v>
      </c>
      <c r="U90" s="187" t="s">
        <v>155</v>
      </c>
      <c r="V90" s="187" t="s">
        <v>156</v>
      </c>
      <c r="W90" s="187" t="s">
        <v>157</v>
      </c>
      <c r="X90" s="187" t="s">
        <v>158</v>
      </c>
      <c r="Y90" s="187" t="s">
        <v>159</v>
      </c>
      <c r="Z90" s="187" t="s">
        <v>160</v>
      </c>
      <c r="AA90" s="187" t="s">
        <v>161</v>
      </c>
      <c r="AB90" s="187" t="s">
        <v>162</v>
      </c>
      <c r="AC90" s="187" t="s">
        <v>163</v>
      </c>
      <c r="AD90" s="187" t="s">
        <v>164</v>
      </c>
      <c r="AE90" s="187" t="s">
        <v>165</v>
      </c>
      <c r="AF90" s="187" t="s">
        <v>166</v>
      </c>
      <c r="AG90" s="187" t="s">
        <v>167</v>
      </c>
      <c r="AH90" s="187" t="s">
        <v>168</v>
      </c>
      <c r="AI90" s="187" t="s">
        <v>169</v>
      </c>
      <c r="AJ90" s="187" t="s">
        <v>170</v>
      </c>
      <c r="AK90" s="187" t="s">
        <v>171</v>
      </c>
      <c r="AL90" s="187" t="s">
        <v>172</v>
      </c>
      <c r="AM90" s="187" t="s">
        <v>173</v>
      </c>
      <c r="AN90" s="187" t="s">
        <v>174</v>
      </c>
      <c r="AO90" s="187"/>
      <c r="AP90" s="187"/>
      <c r="AQ90" s="187"/>
    </row>
    <row r="91" spans="1:43" ht="28.95" customHeight="1" x14ac:dyDescent="0.2">
      <c r="A91" s="236"/>
      <c r="B91" s="237" t="s">
        <v>232</v>
      </c>
      <c r="C91" s="238">
        <f t="shared" ref="C91:AQ91" si="20">SUM(C10:C13,C15:C22,C24:C37,C39:C47,C49:C51,C89)</f>
        <v>406</v>
      </c>
      <c r="D91" s="238">
        <f t="shared" si="20"/>
        <v>4</v>
      </c>
      <c r="E91" s="238">
        <f t="shared" si="20"/>
        <v>32</v>
      </c>
      <c r="F91" s="238">
        <f t="shared" si="20"/>
        <v>11</v>
      </c>
      <c r="G91" s="238">
        <f t="shared" si="20"/>
        <v>13</v>
      </c>
      <c r="H91" s="238">
        <f t="shared" si="20"/>
        <v>12</v>
      </c>
      <c r="I91" s="238">
        <f t="shared" si="20"/>
        <v>7</v>
      </c>
      <c r="J91" s="238">
        <f t="shared" si="20"/>
        <v>7</v>
      </c>
      <c r="K91" s="238">
        <f t="shared" si="20"/>
        <v>22</v>
      </c>
      <c r="L91" s="238">
        <f t="shared" si="20"/>
        <v>4</v>
      </c>
      <c r="M91" s="238">
        <f t="shared" si="20"/>
        <v>5</v>
      </c>
      <c r="N91" s="238">
        <f t="shared" si="20"/>
        <v>27</v>
      </c>
      <c r="O91" s="238">
        <f t="shared" si="20"/>
        <v>11</v>
      </c>
      <c r="P91" s="238">
        <f t="shared" si="20"/>
        <v>4</v>
      </c>
      <c r="Q91" s="238">
        <f t="shared" si="20"/>
        <v>3</v>
      </c>
      <c r="R91" s="238">
        <f t="shared" si="20"/>
        <v>17</v>
      </c>
      <c r="S91" s="238">
        <f t="shared" si="20"/>
        <v>14</v>
      </c>
      <c r="T91" s="238">
        <f t="shared" si="20"/>
        <v>19</v>
      </c>
      <c r="U91" s="238">
        <f t="shared" si="20"/>
        <v>4</v>
      </c>
      <c r="V91" s="238">
        <f t="shared" si="20"/>
        <v>6</v>
      </c>
      <c r="W91" s="238">
        <f t="shared" si="20"/>
        <v>10</v>
      </c>
      <c r="X91" s="238">
        <f t="shared" si="20"/>
        <v>16</v>
      </c>
      <c r="Y91" s="238">
        <f t="shared" si="20"/>
        <v>2</v>
      </c>
      <c r="Z91" s="238">
        <f t="shared" si="20"/>
        <v>5</v>
      </c>
      <c r="AA91" s="238">
        <f t="shared" si="20"/>
        <v>23</v>
      </c>
      <c r="AB91" s="238">
        <f t="shared" si="20"/>
        <v>1</v>
      </c>
      <c r="AC91" s="238">
        <f t="shared" si="20"/>
        <v>16</v>
      </c>
      <c r="AD91" s="238">
        <f t="shared" si="20"/>
        <v>12</v>
      </c>
      <c r="AE91" s="238">
        <f t="shared" si="20"/>
        <v>10</v>
      </c>
      <c r="AF91" s="238">
        <f t="shared" si="20"/>
        <v>11</v>
      </c>
      <c r="AG91" s="238">
        <f t="shared" si="20"/>
        <v>17</v>
      </c>
      <c r="AH91" s="238">
        <f t="shared" si="20"/>
        <v>7</v>
      </c>
      <c r="AI91" s="238">
        <f t="shared" si="20"/>
        <v>8</v>
      </c>
      <c r="AJ91" s="238">
        <f t="shared" si="20"/>
        <v>6</v>
      </c>
      <c r="AK91" s="238">
        <f t="shared" si="20"/>
        <v>9</v>
      </c>
      <c r="AL91" s="238">
        <f t="shared" si="20"/>
        <v>12</v>
      </c>
      <c r="AM91" s="238">
        <f t="shared" si="20"/>
        <v>5</v>
      </c>
      <c r="AN91" s="238">
        <f t="shared" si="20"/>
        <v>14</v>
      </c>
      <c r="AO91" s="238">
        <f t="shared" si="20"/>
        <v>117</v>
      </c>
      <c r="AP91" s="238">
        <f t="shared" si="20"/>
        <v>178</v>
      </c>
      <c r="AQ91" s="238">
        <f t="shared" si="20"/>
        <v>111</v>
      </c>
    </row>
    <row r="92" spans="1:43" ht="25.5" customHeight="1" x14ac:dyDescent="0.2">
      <c r="A92" s="236"/>
      <c r="B92" s="237" t="s">
        <v>233</v>
      </c>
      <c r="C92" s="238">
        <f t="shared" ref="C92:AQ92" si="21">SUM(C10:C13,C15:C22,C24:C37,C53:C65,C67:C69,C89)</f>
        <v>355</v>
      </c>
      <c r="D92" s="238">
        <f t="shared" si="21"/>
        <v>4</v>
      </c>
      <c r="E92" s="238">
        <f t="shared" si="21"/>
        <v>37</v>
      </c>
      <c r="F92" s="238">
        <f t="shared" si="21"/>
        <v>6</v>
      </c>
      <c r="G92" s="238">
        <f t="shared" si="21"/>
        <v>19</v>
      </c>
      <c r="H92" s="238">
        <f t="shared" si="21"/>
        <v>9</v>
      </c>
      <c r="I92" s="238">
        <f t="shared" si="21"/>
        <v>7</v>
      </c>
      <c r="J92" s="238">
        <f t="shared" si="21"/>
        <v>7</v>
      </c>
      <c r="K92" s="238">
        <f t="shared" si="21"/>
        <v>20</v>
      </c>
      <c r="L92" s="238">
        <f t="shared" si="21"/>
        <v>10</v>
      </c>
      <c r="M92" s="238">
        <f t="shared" si="21"/>
        <v>6</v>
      </c>
      <c r="N92" s="238">
        <f t="shared" si="21"/>
        <v>21</v>
      </c>
      <c r="O92" s="238">
        <f t="shared" si="21"/>
        <v>7</v>
      </c>
      <c r="P92" s="238">
        <f t="shared" si="21"/>
        <v>4</v>
      </c>
      <c r="Q92" s="238">
        <f t="shared" si="21"/>
        <v>11</v>
      </c>
      <c r="R92" s="238">
        <f t="shared" si="21"/>
        <v>6</v>
      </c>
      <c r="S92" s="238">
        <f t="shared" si="21"/>
        <v>13</v>
      </c>
      <c r="T92" s="238">
        <f t="shared" si="21"/>
        <v>7</v>
      </c>
      <c r="U92" s="238">
        <f t="shared" si="21"/>
        <v>4</v>
      </c>
      <c r="V92" s="238">
        <f t="shared" si="21"/>
        <v>6</v>
      </c>
      <c r="W92" s="238">
        <f t="shared" si="21"/>
        <v>4</v>
      </c>
      <c r="X92" s="238">
        <f t="shared" si="21"/>
        <v>5</v>
      </c>
      <c r="Y92" s="238">
        <f t="shared" si="21"/>
        <v>2</v>
      </c>
      <c r="Z92" s="238">
        <f t="shared" si="21"/>
        <v>5</v>
      </c>
      <c r="AA92" s="238">
        <f t="shared" si="21"/>
        <v>24</v>
      </c>
      <c r="AB92" s="238">
        <f t="shared" si="21"/>
        <v>1</v>
      </c>
      <c r="AC92" s="238">
        <f t="shared" si="21"/>
        <v>7</v>
      </c>
      <c r="AD92" s="238">
        <f t="shared" si="21"/>
        <v>12</v>
      </c>
      <c r="AE92" s="238">
        <f t="shared" si="21"/>
        <v>8</v>
      </c>
      <c r="AF92" s="238">
        <f t="shared" si="21"/>
        <v>13</v>
      </c>
      <c r="AG92" s="238">
        <f t="shared" si="21"/>
        <v>11</v>
      </c>
      <c r="AH92" s="238">
        <f t="shared" si="21"/>
        <v>7</v>
      </c>
      <c r="AI92" s="238">
        <f t="shared" si="21"/>
        <v>7</v>
      </c>
      <c r="AJ92" s="238">
        <f t="shared" si="21"/>
        <v>6</v>
      </c>
      <c r="AK92" s="238">
        <f t="shared" si="21"/>
        <v>9</v>
      </c>
      <c r="AL92" s="238">
        <f t="shared" si="21"/>
        <v>15</v>
      </c>
      <c r="AM92" s="238">
        <f t="shared" si="21"/>
        <v>5</v>
      </c>
      <c r="AN92" s="238">
        <f t="shared" si="21"/>
        <v>10</v>
      </c>
      <c r="AO92" s="238">
        <f t="shared" si="21"/>
        <v>125</v>
      </c>
      <c r="AP92" s="238">
        <f t="shared" si="21"/>
        <v>127</v>
      </c>
      <c r="AQ92" s="238">
        <f t="shared" si="21"/>
        <v>103</v>
      </c>
    </row>
    <row r="93" spans="1:43" ht="30.6" customHeight="1" x14ac:dyDescent="0.2">
      <c r="A93" s="236"/>
      <c r="B93" s="237" t="s">
        <v>234</v>
      </c>
      <c r="C93" s="238">
        <f t="shared" ref="C93:AQ93" si="22">SUM(C10:C13,C15:C22,C24:C37,C71:C83,C85:C87,C89)</f>
        <v>363</v>
      </c>
      <c r="D93" s="238">
        <f t="shared" si="22"/>
        <v>13</v>
      </c>
      <c r="E93" s="238">
        <f t="shared" si="22"/>
        <v>22</v>
      </c>
      <c r="F93" s="238">
        <f t="shared" si="22"/>
        <v>6</v>
      </c>
      <c r="G93" s="238">
        <f t="shared" si="22"/>
        <v>18</v>
      </c>
      <c r="H93" s="238">
        <f t="shared" si="22"/>
        <v>10</v>
      </c>
      <c r="I93" s="238">
        <f t="shared" si="22"/>
        <v>16</v>
      </c>
      <c r="J93" s="238">
        <f t="shared" si="22"/>
        <v>7</v>
      </c>
      <c r="K93" s="238">
        <f t="shared" si="22"/>
        <v>19</v>
      </c>
      <c r="L93" s="238">
        <f t="shared" si="22"/>
        <v>11</v>
      </c>
      <c r="M93" s="238">
        <f t="shared" si="22"/>
        <v>5</v>
      </c>
      <c r="N93" s="238">
        <f t="shared" si="22"/>
        <v>19</v>
      </c>
      <c r="O93" s="238">
        <f t="shared" si="22"/>
        <v>6</v>
      </c>
      <c r="P93" s="238">
        <f t="shared" si="22"/>
        <v>4</v>
      </c>
      <c r="Q93" s="238">
        <f t="shared" si="22"/>
        <v>13</v>
      </c>
      <c r="R93" s="238">
        <f t="shared" si="22"/>
        <v>7</v>
      </c>
      <c r="S93" s="238">
        <f t="shared" si="22"/>
        <v>13</v>
      </c>
      <c r="T93" s="238">
        <f t="shared" si="22"/>
        <v>7</v>
      </c>
      <c r="U93" s="238">
        <f t="shared" si="22"/>
        <v>4</v>
      </c>
      <c r="V93" s="238">
        <f t="shared" si="22"/>
        <v>7</v>
      </c>
      <c r="W93" s="238">
        <f t="shared" si="22"/>
        <v>4</v>
      </c>
      <c r="X93" s="238">
        <f t="shared" si="22"/>
        <v>6</v>
      </c>
      <c r="Y93" s="238">
        <f t="shared" si="22"/>
        <v>2</v>
      </c>
      <c r="Z93" s="238">
        <f t="shared" si="22"/>
        <v>6</v>
      </c>
      <c r="AA93" s="238">
        <f t="shared" si="22"/>
        <v>26</v>
      </c>
      <c r="AB93" s="238">
        <f t="shared" si="22"/>
        <v>1</v>
      </c>
      <c r="AC93" s="238">
        <f t="shared" si="22"/>
        <v>9</v>
      </c>
      <c r="AD93" s="238">
        <f t="shared" si="22"/>
        <v>22</v>
      </c>
      <c r="AE93" s="238">
        <f t="shared" si="22"/>
        <v>6</v>
      </c>
      <c r="AF93" s="238">
        <f t="shared" si="22"/>
        <v>18</v>
      </c>
      <c r="AG93" s="238">
        <f t="shared" si="22"/>
        <v>9</v>
      </c>
      <c r="AH93" s="238">
        <f t="shared" si="22"/>
        <v>7</v>
      </c>
      <c r="AI93" s="238">
        <f t="shared" si="22"/>
        <v>7</v>
      </c>
      <c r="AJ93" s="238">
        <f t="shared" si="22"/>
        <v>3</v>
      </c>
      <c r="AK93" s="238">
        <f t="shared" si="22"/>
        <v>3</v>
      </c>
      <c r="AL93" s="238">
        <f t="shared" si="22"/>
        <v>10</v>
      </c>
      <c r="AM93" s="238">
        <f t="shared" si="22"/>
        <v>5</v>
      </c>
      <c r="AN93" s="238">
        <f t="shared" si="22"/>
        <v>12</v>
      </c>
      <c r="AO93" s="238">
        <f t="shared" si="22"/>
        <v>127</v>
      </c>
      <c r="AP93" s="238">
        <f t="shared" si="22"/>
        <v>134</v>
      </c>
      <c r="AQ93" s="238">
        <f t="shared" si="22"/>
        <v>102</v>
      </c>
    </row>
  </sheetData>
  <sheetProtection selectLockedCells="1" selectUnlockedCells="1"/>
  <mergeCells count="12"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X7:AX8"/>
    <mergeCell ref="AY7:AY8"/>
  </mergeCells>
  <pageMargins left="0.39374999999999999" right="0.39374999999999999" top="0.59027777777777779" bottom="0.59027777777777779" header="0.51180555555555551" footer="0.51180555555555551"/>
  <pageSetup paperSize="9" scale="70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Q135"/>
  <sheetViews>
    <sheetView view="pageBreakPreview" zoomScale="30" zoomScaleNormal="25" zoomScaleSheetLayoutView="30" workbookViewId="0">
      <pane ySplit="6" topLeftCell="A48" activePane="bottomLeft" state="frozen"/>
      <selection pane="bottomLeft" sqref="A1:AM1"/>
    </sheetView>
  </sheetViews>
  <sheetFormatPr defaultColWidth="8.88671875" defaultRowHeight="34.799999999999997" x14ac:dyDescent="0.55000000000000004"/>
  <cols>
    <col min="1" max="1" width="16.109375" style="35" customWidth="1"/>
    <col min="2" max="2" width="186.88671875" style="27" customWidth="1"/>
    <col min="3" max="3" width="25.109375" style="33" customWidth="1"/>
    <col min="4" max="4" width="18.6640625" style="34" customWidth="1"/>
    <col min="5" max="6" width="20.6640625" style="27" customWidth="1"/>
    <col min="7" max="7" width="16.6640625" style="27" customWidth="1"/>
    <col min="8" max="8" width="20.109375" style="27" customWidth="1"/>
    <col min="9" max="11" width="20.109375" style="35" customWidth="1"/>
    <col min="12" max="13" width="20.109375" style="27" customWidth="1"/>
    <col min="14" max="14" width="16.6640625" style="27" customWidth="1"/>
    <col min="15" max="15" width="20.6640625" style="27" customWidth="1"/>
    <col min="16" max="31" width="16.6640625" style="30" customWidth="1"/>
    <col min="32" max="35" width="16.6640625" style="35" customWidth="1"/>
    <col min="36" max="38" width="16.6640625" style="36" customWidth="1"/>
    <col min="39" max="39" width="16.6640625" style="5" customWidth="1"/>
    <col min="40" max="40" width="8.88671875" style="5" customWidth="1"/>
    <col min="41" max="16384" width="8.88671875" style="5"/>
  </cols>
  <sheetData>
    <row r="1" spans="1:42" s="254" customFormat="1" ht="75" customHeight="1" x14ac:dyDescent="0.25">
      <c r="A1" s="400" t="s">
        <v>288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0"/>
      <c r="AI1" s="400"/>
      <c r="AJ1" s="400"/>
      <c r="AK1" s="400"/>
      <c r="AL1" s="400"/>
      <c r="AM1" s="400"/>
    </row>
    <row r="2" spans="1:42" s="41" customFormat="1" ht="48.75" customHeight="1" thickBot="1" x14ac:dyDescent="0.3">
      <c r="A2" s="39" t="s">
        <v>55</v>
      </c>
      <c r="B2" s="39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40"/>
      <c r="AE2" s="40"/>
      <c r="AF2" s="40"/>
      <c r="AG2" s="40"/>
      <c r="AH2" s="40"/>
      <c r="AI2" s="40"/>
      <c r="AJ2" s="40"/>
      <c r="AK2" s="40"/>
      <c r="AL2" s="40" t="s">
        <v>263</v>
      </c>
      <c r="AM2" s="40"/>
    </row>
    <row r="3" spans="1:42" s="2" customFormat="1" ht="53.25" customHeight="1" thickBot="1" x14ac:dyDescent="0.3">
      <c r="A3" s="401" t="s">
        <v>10</v>
      </c>
      <c r="B3" s="404" t="s">
        <v>11</v>
      </c>
      <c r="C3" s="408" t="s">
        <v>41</v>
      </c>
      <c r="D3" s="411" t="s">
        <v>39</v>
      </c>
      <c r="E3" s="414" t="s">
        <v>26</v>
      </c>
      <c r="F3" s="414"/>
      <c r="G3" s="414"/>
      <c r="H3" s="414"/>
      <c r="I3" s="414"/>
      <c r="J3" s="414"/>
      <c r="K3" s="414"/>
      <c r="L3" s="414"/>
      <c r="M3" s="414"/>
      <c r="N3" s="414"/>
      <c r="O3" s="415"/>
      <c r="P3" s="416" t="s">
        <v>27</v>
      </c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/>
      <c r="AE3" s="417"/>
      <c r="AF3" s="418" t="s">
        <v>31</v>
      </c>
      <c r="AG3" s="419"/>
      <c r="AH3" s="419"/>
      <c r="AI3" s="419"/>
      <c r="AJ3" s="419"/>
      <c r="AK3" s="419"/>
      <c r="AL3" s="419"/>
      <c r="AM3" s="419"/>
    </row>
    <row r="4" spans="1:42" s="2" customFormat="1" ht="53.25" customHeight="1" thickBot="1" x14ac:dyDescent="0.3">
      <c r="A4" s="402"/>
      <c r="B4" s="405"/>
      <c r="C4" s="409"/>
      <c r="D4" s="412"/>
      <c r="E4" s="421" t="s">
        <v>34</v>
      </c>
      <c r="F4" s="422" t="s">
        <v>40</v>
      </c>
      <c r="G4" s="427" t="s">
        <v>30</v>
      </c>
      <c r="H4" s="422" t="s">
        <v>278</v>
      </c>
      <c r="I4" s="360"/>
      <c r="J4" s="360"/>
      <c r="K4" s="360"/>
      <c r="L4" s="271"/>
      <c r="M4" s="271"/>
      <c r="N4" s="422" t="s">
        <v>37</v>
      </c>
      <c r="O4" s="429" t="s">
        <v>35</v>
      </c>
      <c r="P4" s="416" t="s">
        <v>3</v>
      </c>
      <c r="Q4" s="417"/>
      <c r="R4" s="417"/>
      <c r="S4" s="417"/>
      <c r="T4" s="417"/>
      <c r="U4" s="417"/>
      <c r="V4" s="417"/>
      <c r="W4" s="434"/>
      <c r="X4" s="433" t="s">
        <v>25</v>
      </c>
      <c r="Y4" s="417"/>
      <c r="Z4" s="417"/>
      <c r="AA4" s="417"/>
      <c r="AB4" s="417"/>
      <c r="AC4" s="417"/>
      <c r="AD4" s="417"/>
      <c r="AE4" s="434"/>
      <c r="AF4" s="435" t="s">
        <v>32</v>
      </c>
      <c r="AG4" s="419"/>
      <c r="AH4" s="419"/>
      <c r="AI4" s="436"/>
      <c r="AJ4" s="435" t="s">
        <v>33</v>
      </c>
      <c r="AK4" s="419"/>
      <c r="AL4" s="419"/>
      <c r="AM4" s="419"/>
    </row>
    <row r="5" spans="1:42" s="2" customFormat="1" ht="52.5" customHeight="1" x14ac:dyDescent="0.25">
      <c r="A5" s="402"/>
      <c r="B5" s="406"/>
      <c r="C5" s="409"/>
      <c r="D5" s="412"/>
      <c r="E5" s="421"/>
      <c r="F5" s="426"/>
      <c r="G5" s="428"/>
      <c r="H5" s="426"/>
      <c r="I5" s="361"/>
      <c r="J5" s="361"/>
      <c r="K5" s="361"/>
      <c r="L5" s="272"/>
      <c r="M5" s="272"/>
      <c r="N5" s="426"/>
      <c r="O5" s="429"/>
      <c r="P5" s="423" t="s">
        <v>13</v>
      </c>
      <c r="Q5" s="424"/>
      <c r="R5" s="424"/>
      <c r="S5" s="425"/>
      <c r="T5" s="423" t="s">
        <v>98</v>
      </c>
      <c r="U5" s="424"/>
      <c r="V5" s="424"/>
      <c r="W5" s="425"/>
      <c r="X5" s="423" t="s">
        <v>99</v>
      </c>
      <c r="Y5" s="424"/>
      <c r="Z5" s="424"/>
      <c r="AA5" s="425"/>
      <c r="AB5" s="423" t="s">
        <v>100</v>
      </c>
      <c r="AC5" s="424"/>
      <c r="AD5" s="424"/>
      <c r="AE5" s="425"/>
      <c r="AF5" s="441" t="s">
        <v>0</v>
      </c>
      <c r="AG5" s="414" t="s">
        <v>1</v>
      </c>
      <c r="AH5" s="414" t="s">
        <v>2</v>
      </c>
      <c r="AI5" s="443" t="s">
        <v>21</v>
      </c>
      <c r="AJ5" s="445" t="s">
        <v>132</v>
      </c>
      <c r="AK5" s="431" t="s">
        <v>129</v>
      </c>
      <c r="AL5" s="431" t="s">
        <v>133</v>
      </c>
      <c r="AM5" s="431" t="s">
        <v>29</v>
      </c>
      <c r="AP5" s="38"/>
    </row>
    <row r="6" spans="1:42" s="2" customFormat="1" ht="265.5" customHeight="1" thickBot="1" x14ac:dyDescent="0.3">
      <c r="A6" s="403"/>
      <c r="B6" s="407"/>
      <c r="C6" s="410"/>
      <c r="D6" s="413"/>
      <c r="E6" s="422"/>
      <c r="F6" s="426"/>
      <c r="G6" s="428"/>
      <c r="H6" s="426"/>
      <c r="I6" s="361" t="s">
        <v>273</v>
      </c>
      <c r="J6" s="361" t="s">
        <v>108</v>
      </c>
      <c r="K6" s="361" t="s">
        <v>107</v>
      </c>
      <c r="L6" s="273" t="s">
        <v>277</v>
      </c>
      <c r="M6" s="273" t="s">
        <v>274</v>
      </c>
      <c r="N6" s="426"/>
      <c r="O6" s="430"/>
      <c r="P6" s="274" t="s">
        <v>19</v>
      </c>
      <c r="Q6" s="275" t="s">
        <v>20</v>
      </c>
      <c r="R6" s="275" t="s">
        <v>38</v>
      </c>
      <c r="S6" s="276" t="s">
        <v>28</v>
      </c>
      <c r="T6" s="274" t="s">
        <v>19</v>
      </c>
      <c r="U6" s="275" t="s">
        <v>20</v>
      </c>
      <c r="V6" s="275" t="s">
        <v>38</v>
      </c>
      <c r="W6" s="276" t="s">
        <v>28</v>
      </c>
      <c r="X6" s="274" t="s">
        <v>19</v>
      </c>
      <c r="Y6" s="275" t="s">
        <v>20</v>
      </c>
      <c r="Z6" s="275" t="s">
        <v>38</v>
      </c>
      <c r="AA6" s="276" t="s">
        <v>28</v>
      </c>
      <c r="AB6" s="274" t="s">
        <v>19</v>
      </c>
      <c r="AC6" s="275" t="s">
        <v>20</v>
      </c>
      <c r="AD6" s="275" t="s">
        <v>38</v>
      </c>
      <c r="AE6" s="276" t="s">
        <v>28</v>
      </c>
      <c r="AF6" s="442"/>
      <c r="AG6" s="420"/>
      <c r="AH6" s="420"/>
      <c r="AI6" s="444"/>
      <c r="AJ6" s="446"/>
      <c r="AK6" s="432"/>
      <c r="AL6" s="432"/>
      <c r="AM6" s="432"/>
    </row>
    <row r="7" spans="1:42" s="3" customFormat="1" ht="44.1" customHeight="1" thickBot="1" x14ac:dyDescent="0.3">
      <c r="A7" s="315" t="s">
        <v>12</v>
      </c>
      <c r="B7" s="316" t="s">
        <v>22</v>
      </c>
      <c r="C7" s="328"/>
      <c r="D7" s="329">
        <f t="shared" ref="D7:P7" si="0">SUM(D8:D11)</f>
        <v>9</v>
      </c>
      <c r="E7" s="330">
        <f t="shared" si="0"/>
        <v>255</v>
      </c>
      <c r="F7" s="330">
        <f t="shared" si="0"/>
        <v>200</v>
      </c>
      <c r="G7" s="331">
        <f t="shared" si="0"/>
        <v>0</v>
      </c>
      <c r="H7" s="331">
        <f t="shared" si="0"/>
        <v>165</v>
      </c>
      <c r="I7" s="338">
        <f t="shared" si="0"/>
        <v>0</v>
      </c>
      <c r="J7" s="338">
        <f t="shared" si="0"/>
        <v>30</v>
      </c>
      <c r="K7" s="338">
        <f t="shared" ref="K7" si="1">SUM(K8:K11)</f>
        <v>135</v>
      </c>
      <c r="L7" s="338">
        <f t="shared" si="0"/>
        <v>0</v>
      </c>
      <c r="M7" s="338">
        <f t="shared" si="0"/>
        <v>0</v>
      </c>
      <c r="N7" s="338">
        <f t="shared" si="0"/>
        <v>35</v>
      </c>
      <c r="O7" s="338">
        <f t="shared" si="0"/>
        <v>55</v>
      </c>
      <c r="P7" s="333">
        <f t="shared" si="0"/>
        <v>0</v>
      </c>
      <c r="Q7" s="331">
        <f t="shared" ref="Q7:AI7" si="2">SUM(Q8:Q11)</f>
        <v>30</v>
      </c>
      <c r="R7" s="331">
        <f t="shared" si="2"/>
        <v>10</v>
      </c>
      <c r="S7" s="332">
        <f t="shared" si="2"/>
        <v>10</v>
      </c>
      <c r="T7" s="329">
        <f t="shared" si="2"/>
        <v>0</v>
      </c>
      <c r="U7" s="331">
        <f t="shared" si="2"/>
        <v>15</v>
      </c>
      <c r="V7" s="331">
        <f t="shared" si="2"/>
        <v>0</v>
      </c>
      <c r="W7" s="332">
        <f t="shared" si="2"/>
        <v>10</v>
      </c>
      <c r="X7" s="329">
        <f t="shared" si="2"/>
        <v>0</v>
      </c>
      <c r="Y7" s="331">
        <f t="shared" si="2"/>
        <v>75</v>
      </c>
      <c r="Z7" s="331">
        <f t="shared" si="2"/>
        <v>5</v>
      </c>
      <c r="AA7" s="332">
        <f t="shared" si="2"/>
        <v>25</v>
      </c>
      <c r="AB7" s="329">
        <f t="shared" si="2"/>
        <v>0</v>
      </c>
      <c r="AC7" s="331">
        <f t="shared" si="2"/>
        <v>45</v>
      </c>
      <c r="AD7" s="331">
        <f t="shared" si="2"/>
        <v>20</v>
      </c>
      <c r="AE7" s="332">
        <f t="shared" si="2"/>
        <v>10</v>
      </c>
      <c r="AF7" s="339">
        <f t="shared" si="2"/>
        <v>2</v>
      </c>
      <c r="AG7" s="340">
        <f t="shared" si="2"/>
        <v>1</v>
      </c>
      <c r="AH7" s="340">
        <f t="shared" si="2"/>
        <v>3</v>
      </c>
      <c r="AI7" s="341">
        <f t="shared" si="2"/>
        <v>3</v>
      </c>
      <c r="AJ7" s="335">
        <f>SUM(AJ8:AJ11)</f>
        <v>6.7999999999999989</v>
      </c>
      <c r="AK7" s="336">
        <f>SUM(AK8:AK11)</f>
        <v>0</v>
      </c>
      <c r="AL7" s="336">
        <f>SUM(AL8:AL11)</f>
        <v>1</v>
      </c>
      <c r="AM7" s="336">
        <f>SUM(AM8:AM11)</f>
        <v>0</v>
      </c>
    </row>
    <row r="8" spans="1:42" s="2" customFormat="1" ht="36" customHeight="1" x14ac:dyDescent="0.25">
      <c r="A8" s="277" t="s">
        <v>9</v>
      </c>
      <c r="B8" s="278" t="s">
        <v>71</v>
      </c>
      <c r="C8" s="58" t="s">
        <v>260</v>
      </c>
      <c r="D8" s="44">
        <f>SUM(AF8:AI8)</f>
        <v>0</v>
      </c>
      <c r="E8" s="343">
        <f>SUM(F8,O8)</f>
        <v>30</v>
      </c>
      <c r="F8" s="343">
        <f>SUM(G8:H8,N8)</f>
        <v>30</v>
      </c>
      <c r="G8" s="344">
        <f t="shared" ref="G8:H11" si="3">SUM(P8+T8+X8+AB8)</f>
        <v>0</v>
      </c>
      <c r="H8" s="345">
        <f t="shared" si="3"/>
        <v>30</v>
      </c>
      <c r="I8" s="242"/>
      <c r="J8" s="242"/>
      <c r="K8" s="242">
        <v>30</v>
      </c>
      <c r="L8" s="47"/>
      <c r="M8" s="47"/>
      <c r="N8" s="344">
        <f t="shared" ref="N8:O11" si="4">SUM(R8+V8+Z8+AD8)</f>
        <v>0</v>
      </c>
      <c r="O8" s="346">
        <f t="shared" si="4"/>
        <v>0</v>
      </c>
      <c r="P8" s="61"/>
      <c r="Q8" s="59"/>
      <c r="R8" s="59"/>
      <c r="S8" s="60"/>
      <c r="T8" s="61"/>
      <c r="U8" s="59"/>
      <c r="V8" s="59"/>
      <c r="W8" s="60"/>
      <c r="X8" s="61"/>
      <c r="Y8" s="59">
        <v>30</v>
      </c>
      <c r="Z8" s="59"/>
      <c r="AA8" s="60"/>
      <c r="AB8" s="61"/>
      <c r="AC8" s="59"/>
      <c r="AD8" s="59"/>
      <c r="AE8" s="60"/>
      <c r="AF8" s="62"/>
      <c r="AG8" s="63"/>
      <c r="AH8" s="63"/>
      <c r="AI8" s="64"/>
      <c r="AJ8" s="65"/>
      <c r="AK8" s="67"/>
      <c r="AL8" s="67"/>
      <c r="AM8" s="67"/>
    </row>
    <row r="9" spans="1:42" s="2" customFormat="1" ht="36" customHeight="1" x14ac:dyDescent="0.25">
      <c r="A9" s="279" t="s">
        <v>8</v>
      </c>
      <c r="B9" s="280" t="s">
        <v>113</v>
      </c>
      <c r="C9" s="43" t="s">
        <v>103</v>
      </c>
      <c r="D9" s="44">
        <f>SUM(AF9:AI9)</f>
        <v>6</v>
      </c>
      <c r="E9" s="343">
        <f>SUM(F9,O9)</f>
        <v>150</v>
      </c>
      <c r="F9" s="343">
        <f>SUM(G9:H9,N9)</f>
        <v>115</v>
      </c>
      <c r="G9" s="344">
        <f t="shared" si="3"/>
        <v>0</v>
      </c>
      <c r="H9" s="345">
        <f t="shared" si="3"/>
        <v>90</v>
      </c>
      <c r="I9" s="242"/>
      <c r="J9" s="242"/>
      <c r="K9" s="242">
        <v>90</v>
      </c>
      <c r="L9" s="47"/>
      <c r="M9" s="47"/>
      <c r="N9" s="344">
        <f>SUM(R9+V9+Z9+AD9)</f>
        <v>25</v>
      </c>
      <c r="O9" s="346">
        <f>SUM(S9+W9+AA9+AE9)</f>
        <v>35</v>
      </c>
      <c r="P9" s="51"/>
      <c r="Q9" s="49"/>
      <c r="R9" s="49"/>
      <c r="S9" s="50"/>
      <c r="T9" s="51"/>
      <c r="U9" s="49"/>
      <c r="V9" s="49"/>
      <c r="W9" s="50"/>
      <c r="X9" s="51"/>
      <c r="Y9" s="49">
        <v>45</v>
      </c>
      <c r="Z9" s="49">
        <v>5</v>
      </c>
      <c r="AA9" s="50">
        <v>25</v>
      </c>
      <c r="AB9" s="51"/>
      <c r="AC9" s="49">
        <v>45</v>
      </c>
      <c r="AD9" s="49">
        <v>20</v>
      </c>
      <c r="AE9" s="50">
        <v>10</v>
      </c>
      <c r="AF9" s="52"/>
      <c r="AG9" s="53"/>
      <c r="AH9" s="53">
        <v>3</v>
      </c>
      <c r="AI9" s="54">
        <v>3</v>
      </c>
      <c r="AJ9" s="55">
        <f>F9/25</f>
        <v>4.5999999999999996</v>
      </c>
      <c r="AK9" s="56"/>
      <c r="AL9" s="56"/>
      <c r="AM9" s="49"/>
    </row>
    <row r="10" spans="1:42" s="2" customFormat="1" ht="36" customHeight="1" x14ac:dyDescent="0.25">
      <c r="A10" s="279" t="s">
        <v>7</v>
      </c>
      <c r="B10" s="280" t="s">
        <v>236</v>
      </c>
      <c r="C10" s="43" t="s">
        <v>264</v>
      </c>
      <c r="D10" s="44">
        <f>SUM(AF10:AI10)</f>
        <v>2</v>
      </c>
      <c r="E10" s="343">
        <f>SUM(F10,O10)</f>
        <v>50</v>
      </c>
      <c r="F10" s="343">
        <f>SUM(G10:H10,N10)</f>
        <v>40</v>
      </c>
      <c r="G10" s="344">
        <f t="shared" si="3"/>
        <v>0</v>
      </c>
      <c r="H10" s="345">
        <f t="shared" si="3"/>
        <v>30</v>
      </c>
      <c r="I10" s="242"/>
      <c r="J10" s="242">
        <v>30</v>
      </c>
      <c r="K10" s="242"/>
      <c r="L10" s="47"/>
      <c r="M10" s="47"/>
      <c r="N10" s="344">
        <f t="shared" si="4"/>
        <v>10</v>
      </c>
      <c r="O10" s="346">
        <f t="shared" si="4"/>
        <v>10</v>
      </c>
      <c r="P10" s="51"/>
      <c r="Q10" s="49">
        <v>30</v>
      </c>
      <c r="R10" s="49">
        <v>10</v>
      </c>
      <c r="S10" s="50">
        <v>10</v>
      </c>
      <c r="T10" s="51"/>
      <c r="U10" s="49"/>
      <c r="V10" s="49"/>
      <c r="W10" s="50"/>
      <c r="X10" s="51"/>
      <c r="Y10" s="49"/>
      <c r="Z10" s="49"/>
      <c r="AA10" s="50"/>
      <c r="AB10" s="51"/>
      <c r="AC10" s="49"/>
      <c r="AD10" s="49"/>
      <c r="AE10" s="50"/>
      <c r="AF10" s="52">
        <v>2</v>
      </c>
      <c r="AG10" s="53"/>
      <c r="AH10" s="53"/>
      <c r="AI10" s="54"/>
      <c r="AJ10" s="55">
        <f>F10/25</f>
        <v>1.6</v>
      </c>
      <c r="AK10" s="56"/>
      <c r="AL10" s="56"/>
      <c r="AM10" s="49"/>
    </row>
    <row r="11" spans="1:42" s="2" customFormat="1" ht="36" customHeight="1" thickBot="1" x14ac:dyDescent="0.3">
      <c r="A11" s="281" t="s">
        <v>6</v>
      </c>
      <c r="B11" s="282" t="s">
        <v>42</v>
      </c>
      <c r="C11" s="43" t="s">
        <v>265</v>
      </c>
      <c r="D11" s="44">
        <f>SUM(AF11:AI11)</f>
        <v>1</v>
      </c>
      <c r="E11" s="343">
        <f>SUM(F11,O11)</f>
        <v>25</v>
      </c>
      <c r="F11" s="343">
        <f>SUM(G11:H11,N11)</f>
        <v>15</v>
      </c>
      <c r="G11" s="344">
        <f t="shared" si="3"/>
        <v>0</v>
      </c>
      <c r="H11" s="345">
        <f t="shared" si="3"/>
        <v>15</v>
      </c>
      <c r="I11" s="242"/>
      <c r="J11" s="242"/>
      <c r="K11" s="242">
        <v>15</v>
      </c>
      <c r="L11" s="47"/>
      <c r="M11" s="47"/>
      <c r="N11" s="344">
        <f t="shared" si="4"/>
        <v>0</v>
      </c>
      <c r="O11" s="346">
        <f t="shared" si="4"/>
        <v>10</v>
      </c>
      <c r="P11" s="72"/>
      <c r="Q11" s="70"/>
      <c r="R11" s="70"/>
      <c r="S11" s="71"/>
      <c r="T11" s="72"/>
      <c r="U11" s="70">
        <v>15</v>
      </c>
      <c r="V11" s="70"/>
      <c r="W11" s="71">
        <v>10</v>
      </c>
      <c r="X11" s="72"/>
      <c r="Y11" s="70"/>
      <c r="Z11" s="70"/>
      <c r="AA11" s="71"/>
      <c r="AB11" s="72"/>
      <c r="AC11" s="70"/>
      <c r="AD11" s="70"/>
      <c r="AE11" s="71"/>
      <c r="AF11" s="73"/>
      <c r="AG11" s="74">
        <v>1</v>
      </c>
      <c r="AH11" s="74"/>
      <c r="AI11" s="75"/>
      <c r="AJ11" s="76">
        <f>F11/25</f>
        <v>0.6</v>
      </c>
      <c r="AK11" s="78"/>
      <c r="AL11" s="78">
        <f>SUM(AD11:AG11)</f>
        <v>1</v>
      </c>
      <c r="AM11" s="77"/>
    </row>
    <row r="12" spans="1:42" s="3" customFormat="1" ht="44.1" customHeight="1" thickBot="1" x14ac:dyDescent="0.3">
      <c r="A12" s="315" t="s">
        <v>44</v>
      </c>
      <c r="B12" s="327" t="s">
        <v>23</v>
      </c>
      <c r="C12" s="328"/>
      <c r="D12" s="329">
        <f t="shared" ref="D12:P12" si="5">SUM(D13:D20)</f>
        <v>18</v>
      </c>
      <c r="E12" s="330">
        <f t="shared" si="5"/>
        <v>450</v>
      </c>
      <c r="F12" s="331">
        <f t="shared" si="5"/>
        <v>295</v>
      </c>
      <c r="G12" s="331">
        <f t="shared" si="5"/>
        <v>120</v>
      </c>
      <c r="H12" s="331">
        <f t="shared" si="5"/>
        <v>120</v>
      </c>
      <c r="I12" s="332">
        <f t="shared" si="5"/>
        <v>0</v>
      </c>
      <c r="J12" s="332">
        <f t="shared" si="5"/>
        <v>0</v>
      </c>
      <c r="K12" s="332">
        <f t="shared" ref="K12" si="6">SUM(K13:K20)</f>
        <v>90</v>
      </c>
      <c r="L12" s="332">
        <f t="shared" si="5"/>
        <v>30</v>
      </c>
      <c r="M12" s="332">
        <f t="shared" si="5"/>
        <v>0</v>
      </c>
      <c r="N12" s="332">
        <f t="shared" si="5"/>
        <v>55</v>
      </c>
      <c r="O12" s="332">
        <f t="shared" si="5"/>
        <v>155</v>
      </c>
      <c r="P12" s="333">
        <f t="shared" si="5"/>
        <v>90</v>
      </c>
      <c r="Q12" s="331">
        <f t="shared" ref="Q12:AI12" si="7">SUM(Q13:Q20)</f>
        <v>90</v>
      </c>
      <c r="R12" s="331">
        <f t="shared" si="7"/>
        <v>50</v>
      </c>
      <c r="S12" s="332">
        <f t="shared" si="7"/>
        <v>95</v>
      </c>
      <c r="T12" s="329">
        <f t="shared" si="7"/>
        <v>0</v>
      </c>
      <c r="U12" s="331">
        <f t="shared" si="7"/>
        <v>0</v>
      </c>
      <c r="V12" s="331">
        <f t="shared" si="7"/>
        <v>0</v>
      </c>
      <c r="W12" s="332">
        <f t="shared" si="7"/>
        <v>0</v>
      </c>
      <c r="X12" s="329">
        <f t="shared" si="7"/>
        <v>30</v>
      </c>
      <c r="Y12" s="331">
        <f t="shared" si="7"/>
        <v>30</v>
      </c>
      <c r="Z12" s="331">
        <f t="shared" si="7"/>
        <v>5</v>
      </c>
      <c r="AA12" s="332">
        <f t="shared" si="7"/>
        <v>60</v>
      </c>
      <c r="AB12" s="329">
        <f t="shared" si="7"/>
        <v>0</v>
      </c>
      <c r="AC12" s="331">
        <f t="shared" si="7"/>
        <v>0</v>
      </c>
      <c r="AD12" s="331">
        <f t="shared" si="7"/>
        <v>0</v>
      </c>
      <c r="AE12" s="332">
        <f t="shared" si="7"/>
        <v>0</v>
      </c>
      <c r="AF12" s="329">
        <f t="shared" si="7"/>
        <v>13</v>
      </c>
      <c r="AG12" s="331">
        <f t="shared" si="7"/>
        <v>0</v>
      </c>
      <c r="AH12" s="331">
        <f t="shared" si="7"/>
        <v>5</v>
      </c>
      <c r="AI12" s="334">
        <f t="shared" si="7"/>
        <v>0</v>
      </c>
      <c r="AJ12" s="342">
        <f>SUM(AJ13:AJ20)</f>
        <v>11.799999999999999</v>
      </c>
      <c r="AK12" s="336">
        <f>SUM(AK13:AK20)</f>
        <v>7</v>
      </c>
      <c r="AL12" s="336">
        <f>SUM(AL13:AL20)</f>
        <v>10</v>
      </c>
      <c r="AM12" s="336">
        <f>SUM(AM13:AM20)</f>
        <v>0</v>
      </c>
    </row>
    <row r="13" spans="1:42" s="2" customFormat="1" ht="36" customHeight="1" x14ac:dyDescent="0.25">
      <c r="A13" s="277" t="s">
        <v>9</v>
      </c>
      <c r="B13" s="280" t="s">
        <v>46</v>
      </c>
      <c r="C13" s="58" t="s">
        <v>266</v>
      </c>
      <c r="D13" s="44">
        <f t="shared" ref="D13:D20" si="8">SUM(AF13:AI13)</f>
        <v>1</v>
      </c>
      <c r="E13" s="343">
        <f t="shared" ref="E13:E20" si="9">SUM(F13,O13)</f>
        <v>25</v>
      </c>
      <c r="F13" s="343">
        <f t="shared" ref="F13:F20" si="10">SUM(G13:H13,N13)</f>
        <v>15</v>
      </c>
      <c r="G13" s="344">
        <f t="shared" ref="G13:H20" si="11">SUM(P13+T13+X13+AB13)</f>
        <v>0</v>
      </c>
      <c r="H13" s="345">
        <f t="shared" si="11"/>
        <v>15</v>
      </c>
      <c r="I13" s="242"/>
      <c r="J13" s="242"/>
      <c r="K13" s="242"/>
      <c r="L13" s="47">
        <v>15</v>
      </c>
      <c r="M13" s="47"/>
      <c r="N13" s="344">
        <f t="shared" ref="N13:O20" si="12">SUM(R13+V13+Z13+AD13)</f>
        <v>0</v>
      </c>
      <c r="O13" s="346">
        <f t="shared" si="12"/>
        <v>10</v>
      </c>
      <c r="P13" s="61"/>
      <c r="Q13" s="59"/>
      <c r="R13" s="59"/>
      <c r="S13" s="60"/>
      <c r="T13" s="61"/>
      <c r="U13" s="59"/>
      <c r="V13" s="59"/>
      <c r="W13" s="60"/>
      <c r="X13" s="61"/>
      <c r="Y13" s="59">
        <v>15</v>
      </c>
      <c r="Z13" s="59"/>
      <c r="AA13" s="60">
        <v>10</v>
      </c>
      <c r="AB13" s="61"/>
      <c r="AC13" s="59"/>
      <c r="AD13" s="59"/>
      <c r="AE13" s="60"/>
      <c r="AF13" s="62"/>
      <c r="AG13" s="63"/>
      <c r="AH13" s="63">
        <v>1</v>
      </c>
      <c r="AI13" s="64"/>
      <c r="AJ13" s="65">
        <f t="shared" ref="AJ13:AJ20" si="13">F13/25</f>
        <v>0.6</v>
      </c>
      <c r="AK13" s="66"/>
      <c r="AL13" s="66"/>
      <c r="AM13" s="66"/>
    </row>
    <row r="14" spans="1:42" s="2" customFormat="1" ht="36" customHeight="1" x14ac:dyDescent="0.25">
      <c r="A14" s="279" t="s">
        <v>8</v>
      </c>
      <c r="B14" s="280" t="s">
        <v>47</v>
      </c>
      <c r="C14" s="43" t="s">
        <v>104</v>
      </c>
      <c r="D14" s="44">
        <f t="shared" si="8"/>
        <v>3</v>
      </c>
      <c r="E14" s="343">
        <f t="shared" si="9"/>
        <v>75</v>
      </c>
      <c r="F14" s="343">
        <f t="shared" si="10"/>
        <v>45</v>
      </c>
      <c r="G14" s="344">
        <v>15</v>
      </c>
      <c r="H14" s="345">
        <v>15</v>
      </c>
      <c r="I14" s="242"/>
      <c r="J14" s="242"/>
      <c r="K14" s="242">
        <v>15</v>
      </c>
      <c r="L14" s="47"/>
      <c r="M14" s="47"/>
      <c r="N14" s="344">
        <f t="shared" si="12"/>
        <v>15</v>
      </c>
      <c r="O14" s="346">
        <f t="shared" si="12"/>
        <v>30</v>
      </c>
      <c r="P14" s="51">
        <v>15</v>
      </c>
      <c r="Q14" s="49">
        <v>15</v>
      </c>
      <c r="R14" s="49">
        <v>15</v>
      </c>
      <c r="S14" s="50">
        <v>30</v>
      </c>
      <c r="T14" s="51"/>
      <c r="U14" s="49"/>
      <c r="V14" s="49"/>
      <c r="W14" s="50"/>
      <c r="X14" s="51"/>
      <c r="Y14" s="49"/>
      <c r="Z14" s="49"/>
      <c r="AA14" s="50"/>
      <c r="AB14" s="51"/>
      <c r="AC14" s="49"/>
      <c r="AD14" s="49"/>
      <c r="AE14" s="50"/>
      <c r="AF14" s="52">
        <v>3</v>
      </c>
      <c r="AG14" s="53"/>
      <c r="AH14" s="53"/>
      <c r="AI14" s="54"/>
      <c r="AJ14" s="55">
        <f t="shared" si="13"/>
        <v>1.8</v>
      </c>
      <c r="AK14" s="49"/>
      <c r="AL14" s="49"/>
      <c r="AM14" s="49"/>
    </row>
    <row r="15" spans="1:42" s="2" customFormat="1" ht="36" customHeight="1" x14ac:dyDescent="0.25">
      <c r="A15" s="279" t="s">
        <v>7</v>
      </c>
      <c r="B15" s="280" t="s">
        <v>48</v>
      </c>
      <c r="C15" s="43" t="s">
        <v>264</v>
      </c>
      <c r="D15" s="44">
        <f t="shared" si="8"/>
        <v>2</v>
      </c>
      <c r="E15" s="343">
        <f t="shared" si="9"/>
        <v>50</v>
      </c>
      <c r="F15" s="343">
        <f t="shared" si="10"/>
        <v>35</v>
      </c>
      <c r="G15" s="344">
        <f t="shared" si="11"/>
        <v>15</v>
      </c>
      <c r="H15" s="345">
        <f t="shared" si="11"/>
        <v>15</v>
      </c>
      <c r="I15" s="242"/>
      <c r="J15" s="242"/>
      <c r="K15" s="242">
        <v>15</v>
      </c>
      <c r="L15" s="47"/>
      <c r="M15" s="47"/>
      <c r="N15" s="344">
        <f t="shared" si="12"/>
        <v>5</v>
      </c>
      <c r="O15" s="346">
        <f t="shared" si="12"/>
        <v>15</v>
      </c>
      <c r="P15" s="51">
        <v>15</v>
      </c>
      <c r="Q15" s="49">
        <v>15</v>
      </c>
      <c r="R15" s="49">
        <v>5</v>
      </c>
      <c r="S15" s="50">
        <v>15</v>
      </c>
      <c r="T15" s="51"/>
      <c r="U15" s="49"/>
      <c r="V15" s="49"/>
      <c r="W15" s="50"/>
      <c r="X15" s="51"/>
      <c r="Y15" s="49"/>
      <c r="Z15" s="49"/>
      <c r="AA15" s="50"/>
      <c r="AB15" s="51"/>
      <c r="AC15" s="49"/>
      <c r="AD15" s="49"/>
      <c r="AE15" s="50"/>
      <c r="AF15" s="52">
        <v>2</v>
      </c>
      <c r="AG15" s="53"/>
      <c r="AH15" s="53"/>
      <c r="AI15" s="54"/>
      <c r="AJ15" s="55">
        <f t="shared" si="13"/>
        <v>1.4</v>
      </c>
      <c r="AK15" s="49"/>
      <c r="AL15" s="49">
        <v>2</v>
      </c>
      <c r="AM15" s="49"/>
    </row>
    <row r="16" spans="1:42" s="2" customFormat="1" ht="36" customHeight="1" x14ac:dyDescent="0.25">
      <c r="A16" s="279" t="s">
        <v>6</v>
      </c>
      <c r="B16" s="280" t="s">
        <v>49</v>
      </c>
      <c r="C16" s="43" t="s">
        <v>264</v>
      </c>
      <c r="D16" s="44">
        <v>1</v>
      </c>
      <c r="E16" s="343">
        <f t="shared" si="9"/>
        <v>25</v>
      </c>
      <c r="F16" s="343">
        <f t="shared" si="10"/>
        <v>15</v>
      </c>
      <c r="G16" s="344">
        <f t="shared" si="11"/>
        <v>0</v>
      </c>
      <c r="H16" s="345">
        <f t="shared" si="11"/>
        <v>15</v>
      </c>
      <c r="I16" s="242"/>
      <c r="J16" s="242"/>
      <c r="K16" s="242"/>
      <c r="L16" s="47">
        <v>15</v>
      </c>
      <c r="M16" s="47"/>
      <c r="N16" s="344">
        <f t="shared" si="12"/>
        <v>0</v>
      </c>
      <c r="O16" s="346">
        <f t="shared" si="12"/>
        <v>10</v>
      </c>
      <c r="P16" s="51">
        <v>0</v>
      </c>
      <c r="Q16" s="49">
        <v>15</v>
      </c>
      <c r="R16" s="49"/>
      <c r="S16" s="50">
        <v>10</v>
      </c>
      <c r="T16" s="51"/>
      <c r="U16" s="49"/>
      <c r="V16" s="49"/>
      <c r="W16" s="50"/>
      <c r="X16" s="51"/>
      <c r="Y16" s="49"/>
      <c r="Z16" s="49"/>
      <c r="AA16" s="50"/>
      <c r="AB16" s="51"/>
      <c r="AC16" s="49"/>
      <c r="AD16" s="49"/>
      <c r="AE16" s="50"/>
      <c r="AF16" s="52">
        <v>1</v>
      </c>
      <c r="AG16" s="53"/>
      <c r="AH16" s="53"/>
      <c r="AI16" s="54"/>
      <c r="AJ16" s="55">
        <f t="shared" si="13"/>
        <v>0.6</v>
      </c>
      <c r="AK16" s="49"/>
      <c r="AL16" s="49">
        <v>1</v>
      </c>
      <c r="AM16" s="49"/>
    </row>
    <row r="17" spans="1:39" s="2" customFormat="1" ht="36" customHeight="1" x14ac:dyDescent="0.25">
      <c r="A17" s="279" t="s">
        <v>5</v>
      </c>
      <c r="B17" s="280" t="s">
        <v>50</v>
      </c>
      <c r="C17" s="43" t="s">
        <v>105</v>
      </c>
      <c r="D17" s="44">
        <f t="shared" si="8"/>
        <v>2</v>
      </c>
      <c r="E17" s="343">
        <f t="shared" si="9"/>
        <v>50</v>
      </c>
      <c r="F17" s="343">
        <f t="shared" si="10"/>
        <v>35</v>
      </c>
      <c r="G17" s="344">
        <f t="shared" si="11"/>
        <v>15</v>
      </c>
      <c r="H17" s="345">
        <v>15</v>
      </c>
      <c r="I17" s="242"/>
      <c r="J17" s="242"/>
      <c r="K17" s="242">
        <v>15</v>
      </c>
      <c r="L17" s="47"/>
      <c r="M17" s="47"/>
      <c r="N17" s="344">
        <f t="shared" si="12"/>
        <v>5</v>
      </c>
      <c r="O17" s="346">
        <f>SUM(S17+W17+AA17+AE17)</f>
        <v>15</v>
      </c>
      <c r="P17" s="51"/>
      <c r="Q17" s="49"/>
      <c r="R17" s="49"/>
      <c r="S17" s="50"/>
      <c r="T17" s="51"/>
      <c r="U17" s="49"/>
      <c r="V17" s="49"/>
      <c r="W17" s="50"/>
      <c r="X17" s="51">
        <v>15</v>
      </c>
      <c r="Y17" s="49">
        <v>15</v>
      </c>
      <c r="Z17" s="49">
        <v>5</v>
      </c>
      <c r="AA17" s="50">
        <v>15</v>
      </c>
      <c r="AB17" s="51"/>
      <c r="AC17" s="49"/>
      <c r="AD17" s="49"/>
      <c r="AE17" s="50"/>
      <c r="AF17" s="52"/>
      <c r="AG17" s="53"/>
      <c r="AH17" s="53">
        <v>2</v>
      </c>
      <c r="AI17" s="54"/>
      <c r="AJ17" s="55">
        <f t="shared" si="13"/>
        <v>1.4</v>
      </c>
      <c r="AK17" s="49"/>
      <c r="AL17" s="49"/>
      <c r="AM17" s="49"/>
    </row>
    <row r="18" spans="1:39" s="2" customFormat="1" ht="36" customHeight="1" x14ac:dyDescent="0.25">
      <c r="A18" s="279" t="s">
        <v>4</v>
      </c>
      <c r="B18" s="280" t="s">
        <v>51</v>
      </c>
      <c r="C18" s="43" t="s">
        <v>266</v>
      </c>
      <c r="D18" s="44">
        <f t="shared" si="8"/>
        <v>2</v>
      </c>
      <c r="E18" s="343">
        <f t="shared" si="9"/>
        <v>50</v>
      </c>
      <c r="F18" s="343">
        <f t="shared" si="10"/>
        <v>15</v>
      </c>
      <c r="G18" s="344">
        <f t="shared" si="11"/>
        <v>15</v>
      </c>
      <c r="H18" s="345">
        <f t="shared" si="11"/>
        <v>0</v>
      </c>
      <c r="I18" s="242"/>
      <c r="J18" s="242"/>
      <c r="K18" s="242"/>
      <c r="L18" s="47"/>
      <c r="M18" s="47"/>
      <c r="N18" s="344">
        <f t="shared" si="12"/>
        <v>0</v>
      </c>
      <c r="O18" s="346">
        <f t="shared" si="12"/>
        <v>35</v>
      </c>
      <c r="P18" s="51"/>
      <c r="Q18" s="49"/>
      <c r="R18" s="49"/>
      <c r="S18" s="50"/>
      <c r="T18" s="51"/>
      <c r="U18" s="49"/>
      <c r="V18" s="49"/>
      <c r="W18" s="50"/>
      <c r="X18" s="51">
        <v>15</v>
      </c>
      <c r="Y18" s="49">
        <v>0</v>
      </c>
      <c r="Z18" s="49"/>
      <c r="AA18" s="50">
        <v>35</v>
      </c>
      <c r="AB18" s="51"/>
      <c r="AC18" s="49"/>
      <c r="AD18" s="49"/>
      <c r="AE18" s="50"/>
      <c r="AF18" s="52"/>
      <c r="AG18" s="53"/>
      <c r="AH18" s="53">
        <v>2</v>
      </c>
      <c r="AI18" s="54"/>
      <c r="AJ18" s="55">
        <f t="shared" si="13"/>
        <v>0.6</v>
      </c>
      <c r="AK18" s="49"/>
      <c r="AL18" s="49"/>
      <c r="AM18" s="49"/>
    </row>
    <row r="19" spans="1:39" s="2" customFormat="1" ht="36" customHeight="1" x14ac:dyDescent="0.25">
      <c r="A19" s="279" t="s">
        <v>14</v>
      </c>
      <c r="B19" s="280" t="s">
        <v>238</v>
      </c>
      <c r="C19" s="43" t="s">
        <v>104</v>
      </c>
      <c r="D19" s="44">
        <v>4</v>
      </c>
      <c r="E19" s="343">
        <f t="shared" si="9"/>
        <v>100</v>
      </c>
      <c r="F19" s="343">
        <f t="shared" si="10"/>
        <v>70</v>
      </c>
      <c r="G19" s="344">
        <v>30</v>
      </c>
      <c r="H19" s="345">
        <f t="shared" si="11"/>
        <v>30</v>
      </c>
      <c r="I19" s="242"/>
      <c r="J19" s="242"/>
      <c r="K19" s="242">
        <v>30</v>
      </c>
      <c r="L19" s="47"/>
      <c r="M19" s="47"/>
      <c r="N19" s="344">
        <f t="shared" si="12"/>
        <v>10</v>
      </c>
      <c r="O19" s="346">
        <v>30</v>
      </c>
      <c r="P19" s="51">
        <v>30</v>
      </c>
      <c r="Q19" s="49">
        <v>30</v>
      </c>
      <c r="R19" s="49">
        <v>10</v>
      </c>
      <c r="S19" s="50">
        <v>30</v>
      </c>
      <c r="T19" s="51"/>
      <c r="U19" s="49"/>
      <c r="V19" s="49"/>
      <c r="W19" s="50"/>
      <c r="X19" s="51"/>
      <c r="Y19" s="49"/>
      <c r="Z19" s="49"/>
      <c r="AA19" s="50"/>
      <c r="AB19" s="51"/>
      <c r="AC19" s="49"/>
      <c r="AD19" s="49"/>
      <c r="AE19" s="50"/>
      <c r="AF19" s="52">
        <v>4</v>
      </c>
      <c r="AG19" s="53"/>
      <c r="AH19" s="53"/>
      <c r="AI19" s="54"/>
      <c r="AJ19" s="55">
        <f t="shared" si="13"/>
        <v>2.8</v>
      </c>
      <c r="AK19" s="49">
        <v>4</v>
      </c>
      <c r="AL19" s="49">
        <v>4</v>
      </c>
      <c r="AM19" s="49"/>
    </row>
    <row r="20" spans="1:39" s="2" customFormat="1" ht="36" customHeight="1" thickBot="1" x14ac:dyDescent="0.3">
      <c r="A20" s="279" t="s">
        <v>15</v>
      </c>
      <c r="B20" s="280" t="s">
        <v>239</v>
      </c>
      <c r="C20" s="43" t="s">
        <v>104</v>
      </c>
      <c r="D20" s="44">
        <f t="shared" si="8"/>
        <v>3</v>
      </c>
      <c r="E20" s="343">
        <f t="shared" si="9"/>
        <v>75</v>
      </c>
      <c r="F20" s="343">
        <f t="shared" si="10"/>
        <v>65</v>
      </c>
      <c r="G20" s="344">
        <f t="shared" si="11"/>
        <v>30</v>
      </c>
      <c r="H20" s="345">
        <f t="shared" si="11"/>
        <v>15</v>
      </c>
      <c r="I20" s="242"/>
      <c r="J20" s="242"/>
      <c r="K20" s="242">
        <v>15</v>
      </c>
      <c r="L20" s="47"/>
      <c r="M20" s="47"/>
      <c r="N20" s="344">
        <f t="shared" si="12"/>
        <v>20</v>
      </c>
      <c r="O20" s="346">
        <f t="shared" si="12"/>
        <v>10</v>
      </c>
      <c r="P20" s="51">
        <v>30</v>
      </c>
      <c r="Q20" s="49">
        <v>15</v>
      </c>
      <c r="R20" s="49">
        <v>20</v>
      </c>
      <c r="S20" s="50">
        <v>10</v>
      </c>
      <c r="T20" s="51"/>
      <c r="U20" s="49"/>
      <c r="V20" s="49"/>
      <c r="W20" s="50"/>
      <c r="X20" s="51"/>
      <c r="Y20" s="49"/>
      <c r="Z20" s="49"/>
      <c r="AA20" s="50"/>
      <c r="AB20" s="51"/>
      <c r="AC20" s="49"/>
      <c r="AD20" s="49"/>
      <c r="AE20" s="50"/>
      <c r="AF20" s="52">
        <v>3</v>
      </c>
      <c r="AG20" s="53"/>
      <c r="AH20" s="53"/>
      <c r="AI20" s="54"/>
      <c r="AJ20" s="76">
        <f t="shared" si="13"/>
        <v>2.6</v>
      </c>
      <c r="AK20" s="77">
        <v>3</v>
      </c>
      <c r="AL20" s="77">
        <v>3</v>
      </c>
      <c r="AM20" s="77"/>
    </row>
    <row r="21" spans="1:39" s="4" customFormat="1" ht="44.1" customHeight="1" thickBot="1" x14ac:dyDescent="0.3">
      <c r="A21" s="315" t="s">
        <v>45</v>
      </c>
      <c r="B21" s="316" t="s">
        <v>24</v>
      </c>
      <c r="C21" s="317"/>
      <c r="D21" s="318">
        <f>SUM(D22:D35)</f>
        <v>42</v>
      </c>
      <c r="E21" s="323">
        <f t="shared" ref="E21:O21" si="14">SUM(E22:E35)</f>
        <v>1050</v>
      </c>
      <c r="F21" s="319">
        <f t="shared" si="14"/>
        <v>600</v>
      </c>
      <c r="G21" s="319">
        <f t="shared" si="14"/>
        <v>195</v>
      </c>
      <c r="H21" s="319">
        <f t="shared" si="14"/>
        <v>300</v>
      </c>
      <c r="I21" s="320">
        <f t="shared" si="14"/>
        <v>0</v>
      </c>
      <c r="J21" s="320">
        <f t="shared" si="14"/>
        <v>0</v>
      </c>
      <c r="K21" s="320">
        <f t="shared" ref="K21" si="15">SUM(K22:K35)</f>
        <v>135</v>
      </c>
      <c r="L21" s="320">
        <f t="shared" si="14"/>
        <v>165</v>
      </c>
      <c r="M21" s="320">
        <f t="shared" si="14"/>
        <v>0</v>
      </c>
      <c r="N21" s="320">
        <f t="shared" si="14"/>
        <v>105</v>
      </c>
      <c r="O21" s="320">
        <f t="shared" si="14"/>
        <v>450</v>
      </c>
      <c r="P21" s="321">
        <f>SUM(P22:P35)</f>
        <v>15</v>
      </c>
      <c r="Q21" s="319">
        <f t="shared" ref="Q21:AI21" si="16">SUM(Q22:Q35)</f>
        <v>30</v>
      </c>
      <c r="R21" s="319">
        <f t="shared" si="16"/>
        <v>5</v>
      </c>
      <c r="S21" s="320">
        <f t="shared" si="16"/>
        <v>75</v>
      </c>
      <c r="T21" s="318">
        <f t="shared" si="16"/>
        <v>60</v>
      </c>
      <c r="U21" s="319">
        <f t="shared" si="16"/>
        <v>75</v>
      </c>
      <c r="V21" s="319">
        <f t="shared" si="16"/>
        <v>25</v>
      </c>
      <c r="W21" s="320">
        <f t="shared" si="16"/>
        <v>115</v>
      </c>
      <c r="X21" s="318">
        <f t="shared" si="16"/>
        <v>60</v>
      </c>
      <c r="Y21" s="319">
        <f t="shared" si="16"/>
        <v>90</v>
      </c>
      <c r="Z21" s="319">
        <f t="shared" si="16"/>
        <v>30</v>
      </c>
      <c r="AA21" s="320">
        <f t="shared" si="16"/>
        <v>120</v>
      </c>
      <c r="AB21" s="318">
        <f t="shared" si="16"/>
        <v>60</v>
      </c>
      <c r="AC21" s="319">
        <f t="shared" si="16"/>
        <v>105</v>
      </c>
      <c r="AD21" s="319">
        <f t="shared" si="16"/>
        <v>45</v>
      </c>
      <c r="AE21" s="320">
        <f t="shared" si="16"/>
        <v>140</v>
      </c>
      <c r="AF21" s="318">
        <f t="shared" si="16"/>
        <v>5</v>
      </c>
      <c r="AG21" s="319">
        <f t="shared" si="16"/>
        <v>11</v>
      </c>
      <c r="AH21" s="319">
        <f t="shared" si="16"/>
        <v>12</v>
      </c>
      <c r="AI21" s="322">
        <f t="shared" si="16"/>
        <v>14</v>
      </c>
      <c r="AJ21" s="324">
        <f>SUM(AJ22:AJ35)</f>
        <v>23.999999999999996</v>
      </c>
      <c r="AK21" s="325">
        <f>SUM(AK22:AK35)</f>
        <v>42</v>
      </c>
      <c r="AL21" s="325">
        <f>SUM(AL22:AL35)</f>
        <v>8</v>
      </c>
      <c r="AM21" s="325">
        <f>SUM(AM22:AM35)</f>
        <v>10</v>
      </c>
    </row>
    <row r="22" spans="1:39" s="2" customFormat="1" ht="36" customHeight="1" x14ac:dyDescent="0.25">
      <c r="A22" s="277" t="s">
        <v>9</v>
      </c>
      <c r="B22" s="283" t="s">
        <v>240</v>
      </c>
      <c r="C22" s="58" t="s">
        <v>267</v>
      </c>
      <c r="D22" s="44">
        <f t="shared" ref="D22:D28" si="17">SUM(AF22:AI22)</f>
        <v>3</v>
      </c>
      <c r="E22" s="343">
        <f t="shared" ref="E22:E35" si="18">SUM(F22,O22)</f>
        <v>75</v>
      </c>
      <c r="F22" s="343">
        <f t="shared" ref="F22:F35" si="19">SUM(G22:H22,N22)</f>
        <v>45</v>
      </c>
      <c r="G22" s="344">
        <f t="shared" ref="G22:G35" si="20">SUM(P22+T22+X22+AB22)</f>
        <v>15</v>
      </c>
      <c r="H22" s="345">
        <f t="shared" ref="H22:H35" si="21">SUM(Q22+U22+Y22+AC22)</f>
        <v>15</v>
      </c>
      <c r="I22" s="242"/>
      <c r="J22" s="242"/>
      <c r="K22" s="242"/>
      <c r="L22" s="47">
        <v>15</v>
      </c>
      <c r="M22" s="47"/>
      <c r="N22" s="344">
        <f t="shared" ref="N22:O35" si="22">SUM(R22+V22+Z22+AD22)</f>
        <v>15</v>
      </c>
      <c r="O22" s="346">
        <f t="shared" si="22"/>
        <v>30</v>
      </c>
      <c r="P22" s="61"/>
      <c r="Q22" s="59"/>
      <c r="R22" s="59"/>
      <c r="S22" s="60"/>
      <c r="T22" s="61"/>
      <c r="U22" s="59"/>
      <c r="V22" s="59"/>
      <c r="W22" s="60"/>
      <c r="X22" s="61"/>
      <c r="Y22" s="59"/>
      <c r="Z22" s="59"/>
      <c r="AA22" s="60"/>
      <c r="AB22" s="61">
        <v>15</v>
      </c>
      <c r="AC22" s="59">
        <v>15</v>
      </c>
      <c r="AD22" s="59">
        <v>15</v>
      </c>
      <c r="AE22" s="60">
        <v>30</v>
      </c>
      <c r="AF22" s="62"/>
      <c r="AG22" s="63"/>
      <c r="AH22" s="63"/>
      <c r="AI22" s="64">
        <v>3</v>
      </c>
      <c r="AJ22" s="65">
        <f t="shared" ref="AJ22:AJ35" si="23">F22/25</f>
        <v>1.8</v>
      </c>
      <c r="AK22" s="66">
        <v>3</v>
      </c>
      <c r="AL22" s="66">
        <v>3</v>
      </c>
      <c r="AM22" s="66"/>
    </row>
    <row r="23" spans="1:39" s="2" customFormat="1" ht="36" customHeight="1" x14ac:dyDescent="0.25">
      <c r="A23" s="281" t="s">
        <v>8</v>
      </c>
      <c r="B23" s="283" t="s">
        <v>241</v>
      </c>
      <c r="C23" s="58" t="s">
        <v>265</v>
      </c>
      <c r="D23" s="44">
        <f t="shared" si="17"/>
        <v>3</v>
      </c>
      <c r="E23" s="343">
        <f t="shared" si="18"/>
        <v>75</v>
      </c>
      <c r="F23" s="343">
        <f t="shared" si="19"/>
        <v>60</v>
      </c>
      <c r="G23" s="344">
        <f t="shared" si="20"/>
        <v>30</v>
      </c>
      <c r="H23" s="345">
        <f t="shared" si="21"/>
        <v>30</v>
      </c>
      <c r="I23" s="242"/>
      <c r="J23" s="242"/>
      <c r="K23" s="242">
        <v>15</v>
      </c>
      <c r="L23" s="47">
        <v>15</v>
      </c>
      <c r="M23" s="47"/>
      <c r="N23" s="344">
        <f t="shared" si="22"/>
        <v>0</v>
      </c>
      <c r="O23" s="346">
        <f t="shared" si="22"/>
        <v>15</v>
      </c>
      <c r="P23" s="51"/>
      <c r="Q23" s="70"/>
      <c r="R23" s="49"/>
      <c r="S23" s="71"/>
      <c r="T23" s="51">
        <v>30</v>
      </c>
      <c r="U23" s="49">
        <v>30</v>
      </c>
      <c r="V23" s="49"/>
      <c r="W23" s="50">
        <v>15</v>
      </c>
      <c r="X23" s="51"/>
      <c r="Y23" s="49"/>
      <c r="Z23" s="49"/>
      <c r="AA23" s="50"/>
      <c r="AB23" s="51"/>
      <c r="AC23" s="49"/>
      <c r="AD23" s="49"/>
      <c r="AE23" s="50"/>
      <c r="AF23" s="73"/>
      <c r="AG23" s="53">
        <v>3</v>
      </c>
      <c r="AH23" s="53"/>
      <c r="AI23" s="54"/>
      <c r="AJ23" s="55">
        <f t="shared" si="23"/>
        <v>2.4</v>
      </c>
      <c r="AK23" s="49">
        <v>3</v>
      </c>
      <c r="AL23" s="49">
        <v>3</v>
      </c>
      <c r="AM23" s="49"/>
    </row>
    <row r="24" spans="1:39" s="2" customFormat="1" ht="36" customHeight="1" x14ac:dyDescent="0.25">
      <c r="A24" s="279" t="s">
        <v>7</v>
      </c>
      <c r="B24" s="284" t="s">
        <v>101</v>
      </c>
      <c r="C24" s="43" t="s">
        <v>106</v>
      </c>
      <c r="D24" s="44">
        <f t="shared" si="17"/>
        <v>4</v>
      </c>
      <c r="E24" s="343">
        <f t="shared" si="18"/>
        <v>100</v>
      </c>
      <c r="F24" s="343">
        <f t="shared" si="19"/>
        <v>45</v>
      </c>
      <c r="G24" s="344">
        <v>15</v>
      </c>
      <c r="H24" s="345">
        <v>15</v>
      </c>
      <c r="I24" s="242"/>
      <c r="J24" s="242"/>
      <c r="K24" s="242">
        <v>15</v>
      </c>
      <c r="L24" s="47"/>
      <c r="M24" s="47"/>
      <c r="N24" s="344">
        <f t="shared" si="22"/>
        <v>15</v>
      </c>
      <c r="O24" s="346">
        <v>55</v>
      </c>
      <c r="P24" s="51"/>
      <c r="Q24" s="49"/>
      <c r="R24" s="49"/>
      <c r="S24" s="50"/>
      <c r="T24" s="51">
        <v>15</v>
      </c>
      <c r="U24" s="49">
        <v>15</v>
      </c>
      <c r="V24" s="49">
        <v>15</v>
      </c>
      <c r="W24" s="50">
        <v>55</v>
      </c>
      <c r="X24" s="51"/>
      <c r="Y24" s="49"/>
      <c r="Z24" s="49"/>
      <c r="AA24" s="50"/>
      <c r="AB24" s="51"/>
      <c r="AC24" s="49"/>
      <c r="AD24" s="49"/>
      <c r="AE24" s="50"/>
      <c r="AF24" s="52"/>
      <c r="AG24" s="53">
        <v>4</v>
      </c>
      <c r="AH24" s="53"/>
      <c r="AI24" s="54"/>
      <c r="AJ24" s="55">
        <f t="shared" si="23"/>
        <v>1.8</v>
      </c>
      <c r="AK24" s="49">
        <v>4</v>
      </c>
      <c r="AL24" s="49"/>
      <c r="AM24" s="49"/>
    </row>
    <row r="25" spans="1:39" s="2" customFormat="1" ht="36" customHeight="1" x14ac:dyDescent="0.25">
      <c r="A25" s="279" t="s">
        <v>6</v>
      </c>
      <c r="B25" s="283" t="s">
        <v>58</v>
      </c>
      <c r="C25" s="43" t="s">
        <v>264</v>
      </c>
      <c r="D25" s="44">
        <f t="shared" si="17"/>
        <v>3</v>
      </c>
      <c r="E25" s="343">
        <f t="shared" si="18"/>
        <v>75</v>
      </c>
      <c r="F25" s="343">
        <f t="shared" si="19"/>
        <v>20</v>
      </c>
      <c r="G25" s="344">
        <f t="shared" si="20"/>
        <v>0</v>
      </c>
      <c r="H25" s="345">
        <f t="shared" si="21"/>
        <v>15</v>
      </c>
      <c r="I25" s="242"/>
      <c r="J25" s="242"/>
      <c r="K25" s="242">
        <v>15</v>
      </c>
      <c r="L25" s="47"/>
      <c r="M25" s="47"/>
      <c r="N25" s="344">
        <f t="shared" si="22"/>
        <v>5</v>
      </c>
      <c r="O25" s="346">
        <f t="shared" si="22"/>
        <v>55</v>
      </c>
      <c r="P25" s="51">
        <v>0</v>
      </c>
      <c r="Q25" s="49">
        <v>15</v>
      </c>
      <c r="R25" s="49">
        <v>5</v>
      </c>
      <c r="S25" s="50">
        <v>55</v>
      </c>
      <c r="T25" s="51"/>
      <c r="U25" s="49"/>
      <c r="V25" s="49"/>
      <c r="W25" s="50"/>
      <c r="X25" s="51"/>
      <c r="Y25" s="49"/>
      <c r="Z25" s="49"/>
      <c r="AA25" s="50"/>
      <c r="AB25" s="51"/>
      <c r="AC25" s="49"/>
      <c r="AD25" s="49"/>
      <c r="AE25" s="50"/>
      <c r="AF25" s="52">
        <v>3</v>
      </c>
      <c r="AG25" s="53"/>
      <c r="AH25" s="53"/>
      <c r="AI25" s="54"/>
      <c r="AJ25" s="55">
        <f t="shared" si="23"/>
        <v>0.8</v>
      </c>
      <c r="AK25" s="49">
        <v>3</v>
      </c>
      <c r="AL25" s="49"/>
      <c r="AM25" s="49"/>
    </row>
    <row r="26" spans="1:39" s="2" customFormat="1" ht="36" customHeight="1" x14ac:dyDescent="0.25">
      <c r="A26" s="279" t="s">
        <v>5</v>
      </c>
      <c r="B26" s="283" t="s">
        <v>59</v>
      </c>
      <c r="C26" s="43" t="s">
        <v>106</v>
      </c>
      <c r="D26" s="44">
        <f t="shared" si="17"/>
        <v>3</v>
      </c>
      <c r="E26" s="343">
        <f t="shared" si="18"/>
        <v>75</v>
      </c>
      <c r="F26" s="343">
        <f t="shared" si="19"/>
        <v>35</v>
      </c>
      <c r="G26" s="344">
        <f t="shared" si="20"/>
        <v>15</v>
      </c>
      <c r="H26" s="345">
        <v>15</v>
      </c>
      <c r="I26" s="242"/>
      <c r="J26" s="242"/>
      <c r="K26" s="242">
        <v>15</v>
      </c>
      <c r="L26" s="47"/>
      <c r="M26" s="47"/>
      <c r="N26" s="344">
        <f t="shared" si="22"/>
        <v>5</v>
      </c>
      <c r="O26" s="346">
        <f t="shared" si="22"/>
        <v>40</v>
      </c>
      <c r="P26" s="51"/>
      <c r="Q26" s="49"/>
      <c r="R26" s="49"/>
      <c r="S26" s="50"/>
      <c r="T26" s="51">
        <v>15</v>
      </c>
      <c r="U26" s="49">
        <v>15</v>
      </c>
      <c r="V26" s="49">
        <v>5</v>
      </c>
      <c r="W26" s="50">
        <v>40</v>
      </c>
      <c r="X26" s="51"/>
      <c r="Y26" s="49"/>
      <c r="Z26" s="49"/>
      <c r="AA26" s="50"/>
      <c r="AB26" s="51"/>
      <c r="AC26" s="49"/>
      <c r="AD26" s="49"/>
      <c r="AE26" s="50"/>
      <c r="AF26" s="52"/>
      <c r="AG26" s="53">
        <v>3</v>
      </c>
      <c r="AH26" s="53"/>
      <c r="AI26" s="54"/>
      <c r="AJ26" s="55">
        <f t="shared" si="23"/>
        <v>1.4</v>
      </c>
      <c r="AK26" s="49">
        <v>3</v>
      </c>
      <c r="AL26" s="49"/>
      <c r="AM26" s="49"/>
    </row>
    <row r="27" spans="1:39" s="2" customFormat="1" ht="36" customHeight="1" x14ac:dyDescent="0.25">
      <c r="A27" s="279" t="s">
        <v>4</v>
      </c>
      <c r="B27" s="283" t="s">
        <v>60</v>
      </c>
      <c r="C27" s="43" t="s">
        <v>105</v>
      </c>
      <c r="D27" s="44">
        <f t="shared" si="17"/>
        <v>2</v>
      </c>
      <c r="E27" s="343">
        <f t="shared" si="18"/>
        <v>50</v>
      </c>
      <c r="F27" s="343">
        <f t="shared" si="19"/>
        <v>35</v>
      </c>
      <c r="G27" s="344">
        <f t="shared" si="20"/>
        <v>15</v>
      </c>
      <c r="H27" s="345">
        <f t="shared" si="21"/>
        <v>15</v>
      </c>
      <c r="I27" s="242"/>
      <c r="J27" s="242"/>
      <c r="K27" s="242">
        <v>15</v>
      </c>
      <c r="L27" s="47"/>
      <c r="M27" s="47"/>
      <c r="N27" s="344">
        <f t="shared" si="22"/>
        <v>5</v>
      </c>
      <c r="O27" s="346">
        <f t="shared" si="22"/>
        <v>15</v>
      </c>
      <c r="P27" s="51"/>
      <c r="Q27" s="49"/>
      <c r="R27" s="49"/>
      <c r="S27" s="50"/>
      <c r="T27" s="51"/>
      <c r="U27" s="49"/>
      <c r="V27" s="49"/>
      <c r="W27" s="50"/>
      <c r="X27" s="51">
        <v>15</v>
      </c>
      <c r="Y27" s="49">
        <v>15</v>
      </c>
      <c r="Z27" s="49">
        <v>5</v>
      </c>
      <c r="AA27" s="50">
        <v>15</v>
      </c>
      <c r="AB27" s="51"/>
      <c r="AC27" s="49"/>
      <c r="AD27" s="49"/>
      <c r="AE27" s="50"/>
      <c r="AF27" s="52"/>
      <c r="AG27" s="53"/>
      <c r="AH27" s="53">
        <v>2</v>
      </c>
      <c r="AI27" s="54"/>
      <c r="AJ27" s="55">
        <f t="shared" si="23"/>
        <v>1.4</v>
      </c>
      <c r="AK27" s="49">
        <v>2</v>
      </c>
      <c r="AL27" s="49"/>
      <c r="AM27" s="49"/>
    </row>
    <row r="28" spans="1:39" ht="36" customHeight="1" x14ac:dyDescent="0.3">
      <c r="A28" s="279" t="s">
        <v>14</v>
      </c>
      <c r="B28" s="284" t="s">
        <v>61</v>
      </c>
      <c r="C28" s="54" t="s">
        <v>267</v>
      </c>
      <c r="D28" s="44">
        <f t="shared" si="17"/>
        <v>2</v>
      </c>
      <c r="E28" s="343">
        <f t="shared" si="18"/>
        <v>50</v>
      </c>
      <c r="F28" s="343">
        <f t="shared" si="19"/>
        <v>35</v>
      </c>
      <c r="G28" s="344">
        <f t="shared" si="20"/>
        <v>15</v>
      </c>
      <c r="H28" s="345">
        <f t="shared" si="21"/>
        <v>15</v>
      </c>
      <c r="I28" s="242"/>
      <c r="J28" s="242"/>
      <c r="K28" s="242"/>
      <c r="L28" s="47">
        <v>15</v>
      </c>
      <c r="M28" s="47"/>
      <c r="N28" s="344">
        <f t="shared" si="22"/>
        <v>5</v>
      </c>
      <c r="O28" s="346">
        <f t="shared" si="22"/>
        <v>15</v>
      </c>
      <c r="P28" s="52"/>
      <c r="Q28" s="53"/>
      <c r="R28" s="53"/>
      <c r="S28" s="83"/>
      <c r="T28" s="52"/>
      <c r="U28" s="53"/>
      <c r="V28" s="53"/>
      <c r="W28" s="83"/>
      <c r="X28" s="52"/>
      <c r="Y28" s="53"/>
      <c r="Z28" s="53"/>
      <c r="AA28" s="83"/>
      <c r="AB28" s="51">
        <v>15</v>
      </c>
      <c r="AC28" s="49">
        <v>15</v>
      </c>
      <c r="AD28" s="49">
        <v>5</v>
      </c>
      <c r="AE28" s="50">
        <v>15</v>
      </c>
      <c r="AF28" s="52"/>
      <c r="AG28" s="53"/>
      <c r="AH28" s="53"/>
      <c r="AI28" s="54">
        <v>2</v>
      </c>
      <c r="AJ28" s="55">
        <f t="shared" si="23"/>
        <v>1.4</v>
      </c>
      <c r="AK28" s="53">
        <v>2</v>
      </c>
      <c r="AL28" s="53"/>
      <c r="AM28" s="53"/>
    </row>
    <row r="29" spans="1:39" s="2" customFormat="1" ht="36" customHeight="1" x14ac:dyDescent="0.25">
      <c r="A29" s="279" t="s">
        <v>15</v>
      </c>
      <c r="B29" s="283" t="s">
        <v>62</v>
      </c>
      <c r="C29" s="54" t="s">
        <v>266</v>
      </c>
      <c r="D29" s="44">
        <f t="shared" ref="D29:D35" si="24">SUM(AF29:AI29)</f>
        <v>2</v>
      </c>
      <c r="E29" s="343">
        <f t="shared" si="18"/>
        <v>50</v>
      </c>
      <c r="F29" s="343">
        <f t="shared" si="19"/>
        <v>35</v>
      </c>
      <c r="G29" s="344">
        <f t="shared" si="20"/>
        <v>15</v>
      </c>
      <c r="H29" s="345">
        <f t="shared" si="21"/>
        <v>15</v>
      </c>
      <c r="I29" s="242"/>
      <c r="J29" s="242"/>
      <c r="K29" s="242"/>
      <c r="L29" s="47">
        <v>15</v>
      </c>
      <c r="M29" s="47"/>
      <c r="N29" s="344">
        <f t="shared" si="22"/>
        <v>5</v>
      </c>
      <c r="O29" s="346">
        <f t="shared" si="22"/>
        <v>15</v>
      </c>
      <c r="P29" s="51"/>
      <c r="Q29" s="49"/>
      <c r="R29" s="49"/>
      <c r="S29" s="50"/>
      <c r="T29" s="51"/>
      <c r="U29" s="49"/>
      <c r="V29" s="49"/>
      <c r="W29" s="50"/>
      <c r="X29" s="51">
        <v>15</v>
      </c>
      <c r="Y29" s="49">
        <v>15</v>
      </c>
      <c r="Z29" s="49">
        <v>5</v>
      </c>
      <c r="AA29" s="50">
        <v>15</v>
      </c>
      <c r="AB29" s="51"/>
      <c r="AC29" s="49"/>
      <c r="AD29" s="49"/>
      <c r="AE29" s="50"/>
      <c r="AF29" s="52"/>
      <c r="AG29" s="53"/>
      <c r="AH29" s="53">
        <v>2</v>
      </c>
      <c r="AI29" s="54"/>
      <c r="AJ29" s="55">
        <f t="shared" si="23"/>
        <v>1.4</v>
      </c>
      <c r="AK29" s="49">
        <v>2</v>
      </c>
      <c r="AL29" s="49">
        <v>2</v>
      </c>
      <c r="AM29" s="49"/>
    </row>
    <row r="30" spans="1:39" s="2" customFormat="1" ht="36" customHeight="1" x14ac:dyDescent="0.25">
      <c r="A30" s="279" t="s">
        <v>16</v>
      </c>
      <c r="B30" s="283" t="s">
        <v>63</v>
      </c>
      <c r="C30" s="54" t="s">
        <v>267</v>
      </c>
      <c r="D30" s="44">
        <f t="shared" si="24"/>
        <v>2</v>
      </c>
      <c r="E30" s="343">
        <f t="shared" si="18"/>
        <v>50</v>
      </c>
      <c r="F30" s="343">
        <f t="shared" si="19"/>
        <v>35</v>
      </c>
      <c r="G30" s="344">
        <f t="shared" si="20"/>
        <v>15</v>
      </c>
      <c r="H30" s="345">
        <f t="shared" si="21"/>
        <v>15</v>
      </c>
      <c r="I30" s="242"/>
      <c r="J30" s="242"/>
      <c r="K30" s="242">
        <v>15</v>
      </c>
      <c r="L30" s="47"/>
      <c r="M30" s="47"/>
      <c r="N30" s="344">
        <f t="shared" si="22"/>
        <v>5</v>
      </c>
      <c r="O30" s="346">
        <f t="shared" si="22"/>
        <v>15</v>
      </c>
      <c r="P30" s="51"/>
      <c r="Q30" s="49"/>
      <c r="R30" s="49"/>
      <c r="S30" s="50"/>
      <c r="T30" s="51"/>
      <c r="U30" s="49"/>
      <c r="V30" s="49"/>
      <c r="W30" s="50"/>
      <c r="X30" s="51"/>
      <c r="Y30" s="49"/>
      <c r="Z30" s="49"/>
      <c r="AA30" s="50"/>
      <c r="AB30" s="51">
        <v>15</v>
      </c>
      <c r="AC30" s="49">
        <v>15</v>
      </c>
      <c r="AD30" s="49">
        <v>5</v>
      </c>
      <c r="AE30" s="50">
        <v>15</v>
      </c>
      <c r="AF30" s="52"/>
      <c r="AG30" s="53"/>
      <c r="AH30" s="53"/>
      <c r="AI30" s="54">
        <v>2</v>
      </c>
      <c r="AJ30" s="55">
        <f t="shared" si="23"/>
        <v>1.4</v>
      </c>
      <c r="AK30" s="49">
        <v>2</v>
      </c>
      <c r="AL30" s="49"/>
      <c r="AM30" s="49"/>
    </row>
    <row r="31" spans="1:39" s="2" customFormat="1" ht="36" customHeight="1" x14ac:dyDescent="0.25">
      <c r="A31" s="279" t="s">
        <v>17</v>
      </c>
      <c r="B31" s="283" t="s">
        <v>64</v>
      </c>
      <c r="C31" s="54" t="s">
        <v>264</v>
      </c>
      <c r="D31" s="44">
        <f t="shared" si="24"/>
        <v>2</v>
      </c>
      <c r="E31" s="343">
        <f t="shared" si="18"/>
        <v>50</v>
      </c>
      <c r="F31" s="343">
        <f t="shared" si="19"/>
        <v>30</v>
      </c>
      <c r="G31" s="344">
        <f t="shared" si="20"/>
        <v>15</v>
      </c>
      <c r="H31" s="345">
        <f t="shared" si="21"/>
        <v>15</v>
      </c>
      <c r="I31" s="242"/>
      <c r="J31" s="242"/>
      <c r="K31" s="242">
        <v>15</v>
      </c>
      <c r="L31" s="47"/>
      <c r="M31" s="47"/>
      <c r="N31" s="344">
        <f t="shared" ref="N31:O33" si="25">SUM(R31+V31+Z31+AD31)</f>
        <v>0</v>
      </c>
      <c r="O31" s="346">
        <f t="shared" si="25"/>
        <v>20</v>
      </c>
      <c r="P31" s="51">
        <v>15</v>
      </c>
      <c r="Q31" s="49">
        <v>15</v>
      </c>
      <c r="R31" s="49"/>
      <c r="S31" s="50">
        <v>20</v>
      </c>
      <c r="T31" s="51"/>
      <c r="U31" s="49"/>
      <c r="V31" s="49"/>
      <c r="W31" s="50"/>
      <c r="X31" s="51"/>
      <c r="Y31" s="49"/>
      <c r="Z31" s="49"/>
      <c r="AA31" s="50"/>
      <c r="AB31" s="51"/>
      <c r="AC31" s="49"/>
      <c r="AD31" s="49"/>
      <c r="AE31" s="50"/>
      <c r="AF31" s="52">
        <v>2</v>
      </c>
      <c r="AG31" s="53"/>
      <c r="AH31" s="53"/>
      <c r="AI31" s="54"/>
      <c r="AJ31" s="55">
        <f t="shared" si="23"/>
        <v>1.2</v>
      </c>
      <c r="AK31" s="49">
        <v>2</v>
      </c>
      <c r="AL31" s="49"/>
      <c r="AM31" s="49"/>
    </row>
    <row r="32" spans="1:39" s="57" customFormat="1" ht="36" customHeight="1" x14ac:dyDescent="0.25">
      <c r="A32" s="279" t="s">
        <v>18</v>
      </c>
      <c r="B32" s="284" t="s">
        <v>65</v>
      </c>
      <c r="C32" s="54" t="s">
        <v>266</v>
      </c>
      <c r="D32" s="44">
        <f t="shared" si="24"/>
        <v>2</v>
      </c>
      <c r="E32" s="343">
        <f t="shared" si="18"/>
        <v>50</v>
      </c>
      <c r="F32" s="343">
        <f t="shared" si="19"/>
        <v>35</v>
      </c>
      <c r="G32" s="344">
        <f t="shared" si="20"/>
        <v>15</v>
      </c>
      <c r="H32" s="345">
        <f t="shared" si="21"/>
        <v>15</v>
      </c>
      <c r="I32" s="242"/>
      <c r="J32" s="242"/>
      <c r="K32" s="242">
        <v>15</v>
      </c>
      <c r="L32" s="47"/>
      <c r="M32" s="47"/>
      <c r="N32" s="344">
        <f t="shared" si="25"/>
        <v>5</v>
      </c>
      <c r="O32" s="346">
        <f t="shared" si="25"/>
        <v>15</v>
      </c>
      <c r="P32" s="51"/>
      <c r="Q32" s="49"/>
      <c r="R32" s="49"/>
      <c r="S32" s="50"/>
      <c r="T32" s="51"/>
      <c r="U32" s="49"/>
      <c r="V32" s="49"/>
      <c r="W32" s="50"/>
      <c r="X32" s="51">
        <v>15</v>
      </c>
      <c r="Y32" s="49">
        <v>15</v>
      </c>
      <c r="Z32" s="49">
        <v>5</v>
      </c>
      <c r="AA32" s="50">
        <v>15</v>
      </c>
      <c r="AB32" s="51"/>
      <c r="AC32" s="49"/>
      <c r="AD32" s="49"/>
      <c r="AE32" s="50"/>
      <c r="AF32" s="52"/>
      <c r="AG32" s="53"/>
      <c r="AH32" s="53">
        <v>2</v>
      </c>
      <c r="AI32" s="54"/>
      <c r="AJ32" s="55">
        <f t="shared" si="23"/>
        <v>1.4</v>
      </c>
      <c r="AK32" s="49">
        <v>2</v>
      </c>
      <c r="AL32" s="49"/>
      <c r="AM32" s="49"/>
    </row>
    <row r="33" spans="1:39" s="2" customFormat="1" ht="36" customHeight="1" x14ac:dyDescent="0.25">
      <c r="A33" s="279" t="s">
        <v>43</v>
      </c>
      <c r="B33" s="283" t="s">
        <v>66</v>
      </c>
      <c r="C33" s="43" t="s">
        <v>105</v>
      </c>
      <c r="D33" s="44">
        <f t="shared" si="24"/>
        <v>2</v>
      </c>
      <c r="E33" s="343">
        <f t="shared" si="18"/>
        <v>50</v>
      </c>
      <c r="F33" s="343">
        <f t="shared" si="19"/>
        <v>35</v>
      </c>
      <c r="G33" s="344">
        <f t="shared" si="20"/>
        <v>15</v>
      </c>
      <c r="H33" s="345">
        <f t="shared" si="21"/>
        <v>15</v>
      </c>
      <c r="I33" s="242"/>
      <c r="J33" s="242"/>
      <c r="K33" s="242"/>
      <c r="L33" s="47">
        <v>15</v>
      </c>
      <c r="M33" s="47"/>
      <c r="N33" s="344">
        <f t="shared" si="25"/>
        <v>5</v>
      </c>
      <c r="O33" s="346">
        <f t="shared" si="25"/>
        <v>15</v>
      </c>
      <c r="P33" s="51"/>
      <c r="Q33" s="49"/>
      <c r="R33" s="49"/>
      <c r="S33" s="50"/>
      <c r="T33" s="51"/>
      <c r="U33" s="49"/>
      <c r="V33" s="49"/>
      <c r="W33" s="50"/>
      <c r="X33" s="51">
        <v>15</v>
      </c>
      <c r="Y33" s="49">
        <v>15</v>
      </c>
      <c r="Z33" s="49">
        <v>5</v>
      </c>
      <c r="AA33" s="50">
        <v>15</v>
      </c>
      <c r="AB33" s="51"/>
      <c r="AC33" s="49"/>
      <c r="AD33" s="49"/>
      <c r="AE33" s="50"/>
      <c r="AF33" s="52"/>
      <c r="AG33" s="53"/>
      <c r="AH33" s="53">
        <v>2</v>
      </c>
      <c r="AI33" s="54"/>
      <c r="AJ33" s="55">
        <f t="shared" si="23"/>
        <v>1.4</v>
      </c>
      <c r="AK33" s="49">
        <v>2</v>
      </c>
      <c r="AL33" s="49"/>
      <c r="AM33" s="49"/>
    </row>
    <row r="34" spans="1:39" s="57" customFormat="1" ht="36" customHeight="1" x14ac:dyDescent="0.25">
      <c r="A34" s="279" t="s">
        <v>56</v>
      </c>
      <c r="B34" s="283" t="s">
        <v>67</v>
      </c>
      <c r="C34" s="43" t="s">
        <v>267</v>
      </c>
      <c r="D34" s="44">
        <f t="shared" si="24"/>
        <v>2</v>
      </c>
      <c r="E34" s="343">
        <f t="shared" si="18"/>
        <v>50</v>
      </c>
      <c r="F34" s="343">
        <f t="shared" si="19"/>
        <v>35</v>
      </c>
      <c r="G34" s="344">
        <f t="shared" si="20"/>
        <v>15</v>
      </c>
      <c r="H34" s="345">
        <f t="shared" si="21"/>
        <v>15</v>
      </c>
      <c r="I34" s="242"/>
      <c r="J34" s="242"/>
      <c r="K34" s="242">
        <v>15</v>
      </c>
      <c r="L34" s="47"/>
      <c r="M34" s="47"/>
      <c r="N34" s="344">
        <f t="shared" si="22"/>
        <v>5</v>
      </c>
      <c r="O34" s="346">
        <f t="shared" si="22"/>
        <v>15</v>
      </c>
      <c r="P34" s="51"/>
      <c r="Q34" s="49"/>
      <c r="R34" s="49"/>
      <c r="S34" s="50"/>
      <c r="T34" s="51"/>
      <c r="U34" s="49"/>
      <c r="V34" s="49"/>
      <c r="W34" s="50"/>
      <c r="X34" s="51"/>
      <c r="Y34" s="49"/>
      <c r="Z34" s="49"/>
      <c r="AA34" s="50"/>
      <c r="AB34" s="51">
        <v>15</v>
      </c>
      <c r="AC34" s="49">
        <v>15</v>
      </c>
      <c r="AD34" s="49">
        <v>5</v>
      </c>
      <c r="AE34" s="50">
        <v>15</v>
      </c>
      <c r="AF34" s="52"/>
      <c r="AG34" s="53"/>
      <c r="AH34" s="53"/>
      <c r="AI34" s="54">
        <v>2</v>
      </c>
      <c r="AJ34" s="55">
        <f t="shared" si="23"/>
        <v>1.4</v>
      </c>
      <c r="AK34" s="49">
        <v>2</v>
      </c>
      <c r="AL34" s="49"/>
      <c r="AM34" s="49"/>
    </row>
    <row r="35" spans="1:39" ht="36" customHeight="1" thickBot="1" x14ac:dyDescent="0.35">
      <c r="A35" s="279" t="s">
        <v>57</v>
      </c>
      <c r="B35" s="283" t="s">
        <v>70</v>
      </c>
      <c r="C35" s="43" t="s">
        <v>269</v>
      </c>
      <c r="D35" s="44">
        <f t="shared" si="24"/>
        <v>10</v>
      </c>
      <c r="E35" s="343">
        <f t="shared" si="18"/>
        <v>250</v>
      </c>
      <c r="F35" s="343">
        <f t="shared" si="19"/>
        <v>120</v>
      </c>
      <c r="G35" s="344">
        <f t="shared" si="20"/>
        <v>0</v>
      </c>
      <c r="H35" s="345">
        <f t="shared" si="21"/>
        <v>90</v>
      </c>
      <c r="I35" s="242"/>
      <c r="J35" s="242"/>
      <c r="K35" s="242"/>
      <c r="L35" s="47">
        <v>90</v>
      </c>
      <c r="M35" s="47"/>
      <c r="N35" s="344">
        <f t="shared" si="22"/>
        <v>30</v>
      </c>
      <c r="O35" s="346">
        <f t="shared" si="22"/>
        <v>130</v>
      </c>
      <c r="P35" s="52"/>
      <c r="Q35" s="53"/>
      <c r="R35" s="53"/>
      <c r="S35" s="83"/>
      <c r="T35" s="52"/>
      <c r="U35" s="53">
        <v>15</v>
      </c>
      <c r="V35" s="53">
        <v>5</v>
      </c>
      <c r="W35" s="83">
        <v>5</v>
      </c>
      <c r="X35" s="52"/>
      <c r="Y35" s="53">
        <v>30</v>
      </c>
      <c r="Z35" s="53">
        <v>10</v>
      </c>
      <c r="AA35" s="83">
        <v>60</v>
      </c>
      <c r="AB35" s="52"/>
      <c r="AC35" s="53">
        <v>45</v>
      </c>
      <c r="AD35" s="53">
        <v>15</v>
      </c>
      <c r="AE35" s="83">
        <v>65</v>
      </c>
      <c r="AF35" s="52"/>
      <c r="AG35" s="53">
        <v>1</v>
      </c>
      <c r="AH35" s="53">
        <v>4</v>
      </c>
      <c r="AI35" s="54">
        <v>5</v>
      </c>
      <c r="AJ35" s="76">
        <f t="shared" si="23"/>
        <v>4.8</v>
      </c>
      <c r="AK35" s="84">
        <v>10</v>
      </c>
      <c r="AL35" s="84"/>
      <c r="AM35" s="84">
        <v>10</v>
      </c>
    </row>
    <row r="36" spans="1:39" s="3" customFormat="1" ht="44.1" customHeight="1" thickBot="1" x14ac:dyDescent="0.3">
      <c r="A36" s="285" t="s">
        <v>73</v>
      </c>
      <c r="B36" s="286" t="s">
        <v>242</v>
      </c>
      <c r="C36" s="122"/>
      <c r="D36" s="123">
        <f t="shared" ref="D36:AM36" si="26">SUM(D37:D45)</f>
        <v>36</v>
      </c>
      <c r="E36" s="124">
        <f t="shared" si="26"/>
        <v>900</v>
      </c>
      <c r="F36" s="124">
        <f t="shared" si="26"/>
        <v>430</v>
      </c>
      <c r="G36" s="124">
        <f t="shared" si="26"/>
        <v>0</v>
      </c>
      <c r="H36" s="124">
        <f t="shared" si="26"/>
        <v>375</v>
      </c>
      <c r="I36" s="124">
        <f t="shared" si="26"/>
        <v>0</v>
      </c>
      <c r="J36" s="124">
        <f t="shared" si="26"/>
        <v>15</v>
      </c>
      <c r="K36" s="124">
        <f t="shared" si="26"/>
        <v>180</v>
      </c>
      <c r="L36" s="124">
        <f t="shared" si="26"/>
        <v>180</v>
      </c>
      <c r="M36" s="124">
        <f t="shared" si="26"/>
        <v>0</v>
      </c>
      <c r="N36" s="124">
        <f t="shared" si="26"/>
        <v>55</v>
      </c>
      <c r="O36" s="125">
        <f t="shared" si="26"/>
        <v>470</v>
      </c>
      <c r="P36" s="126">
        <f t="shared" si="26"/>
        <v>0</v>
      </c>
      <c r="Q36" s="124">
        <f t="shared" si="26"/>
        <v>60</v>
      </c>
      <c r="R36" s="124">
        <f t="shared" si="26"/>
        <v>5</v>
      </c>
      <c r="S36" s="125">
        <f t="shared" si="26"/>
        <v>85</v>
      </c>
      <c r="T36" s="126">
        <f t="shared" si="26"/>
        <v>0</v>
      </c>
      <c r="U36" s="124">
        <f t="shared" si="26"/>
        <v>165</v>
      </c>
      <c r="V36" s="124">
        <f t="shared" si="26"/>
        <v>15</v>
      </c>
      <c r="W36" s="125">
        <f t="shared" si="26"/>
        <v>170</v>
      </c>
      <c r="X36" s="126">
        <f t="shared" si="26"/>
        <v>0</v>
      </c>
      <c r="Y36" s="124">
        <f t="shared" si="26"/>
        <v>75</v>
      </c>
      <c r="Z36" s="124">
        <f t="shared" si="26"/>
        <v>25</v>
      </c>
      <c r="AA36" s="125">
        <f t="shared" si="26"/>
        <v>75</v>
      </c>
      <c r="AB36" s="126">
        <f t="shared" si="26"/>
        <v>0</v>
      </c>
      <c r="AC36" s="124">
        <f t="shared" si="26"/>
        <v>75</v>
      </c>
      <c r="AD36" s="124">
        <f t="shared" si="26"/>
        <v>10</v>
      </c>
      <c r="AE36" s="125">
        <f t="shared" si="26"/>
        <v>140</v>
      </c>
      <c r="AF36" s="123">
        <f t="shared" si="26"/>
        <v>6</v>
      </c>
      <c r="AG36" s="127">
        <f t="shared" si="26"/>
        <v>14</v>
      </c>
      <c r="AH36" s="127">
        <f t="shared" si="26"/>
        <v>7</v>
      </c>
      <c r="AI36" s="128">
        <f t="shared" si="26"/>
        <v>9</v>
      </c>
      <c r="AJ36" s="129">
        <v>17</v>
      </c>
      <c r="AK36" s="130">
        <f t="shared" si="26"/>
        <v>36</v>
      </c>
      <c r="AL36" s="130">
        <f t="shared" ref="AL36" si="27">SUM(AL37:AL45)</f>
        <v>34</v>
      </c>
      <c r="AM36" s="130">
        <f t="shared" si="26"/>
        <v>36</v>
      </c>
    </row>
    <row r="37" spans="1:39" s="2" customFormat="1" ht="36" customHeight="1" x14ac:dyDescent="0.25">
      <c r="A37" s="287" t="s">
        <v>9</v>
      </c>
      <c r="B37" s="283" t="s">
        <v>75</v>
      </c>
      <c r="C37" s="86" t="s">
        <v>106</v>
      </c>
      <c r="D37" s="44">
        <f t="shared" ref="D37:D45" si="28">SUM(AF37:AI37)</f>
        <v>4</v>
      </c>
      <c r="E37" s="343">
        <f t="shared" ref="E37:E45" si="29">SUM(F37,O37)</f>
        <v>100</v>
      </c>
      <c r="F37" s="343">
        <f t="shared" ref="F37:F45" si="30">SUM(G37:H37,N37)</f>
        <v>50</v>
      </c>
      <c r="G37" s="344">
        <f t="shared" ref="G37:G45" si="31">SUM(P37+T37+X37+AB37)</f>
        <v>0</v>
      </c>
      <c r="H37" s="345">
        <f t="shared" ref="H37:H45" si="32">SUM(Q37+U37+Y37+AC37)</f>
        <v>45</v>
      </c>
      <c r="I37" s="242"/>
      <c r="J37" s="242"/>
      <c r="K37" s="242"/>
      <c r="L37" s="47">
        <v>45</v>
      </c>
      <c r="M37" s="47"/>
      <c r="N37" s="344">
        <f t="shared" ref="N37:O41" si="33">SUM(R37+V37+Z37+AD37)</f>
        <v>5</v>
      </c>
      <c r="O37" s="346">
        <f t="shared" si="33"/>
        <v>50</v>
      </c>
      <c r="P37" s="87"/>
      <c r="Q37" s="66"/>
      <c r="R37" s="66"/>
      <c r="S37" s="68"/>
      <c r="T37" s="87"/>
      <c r="U37" s="66">
        <v>45</v>
      </c>
      <c r="V37" s="66">
        <v>5</v>
      </c>
      <c r="W37" s="68">
        <v>50</v>
      </c>
      <c r="X37" s="87"/>
      <c r="Y37" s="66"/>
      <c r="Z37" s="66"/>
      <c r="AA37" s="68"/>
      <c r="AB37" s="87"/>
      <c r="AC37" s="66"/>
      <c r="AD37" s="66"/>
      <c r="AE37" s="68"/>
      <c r="AF37" s="88"/>
      <c r="AG37" s="89">
        <v>4</v>
      </c>
      <c r="AH37" s="89"/>
      <c r="AI37" s="90"/>
      <c r="AJ37" s="65">
        <f t="shared" ref="AJ37:AJ45" si="34">F37/25</f>
        <v>2</v>
      </c>
      <c r="AK37" s="66">
        <v>4</v>
      </c>
      <c r="AL37" s="66">
        <v>4</v>
      </c>
      <c r="AM37" s="67">
        <f t="shared" ref="AM37:AM45" si="35">E37/25</f>
        <v>4</v>
      </c>
    </row>
    <row r="38" spans="1:39" s="2" customFormat="1" ht="36" customHeight="1" x14ac:dyDescent="0.25">
      <c r="A38" s="279" t="s">
        <v>8</v>
      </c>
      <c r="B38" s="283" t="s">
        <v>76</v>
      </c>
      <c r="C38" s="91" t="s">
        <v>106</v>
      </c>
      <c r="D38" s="44">
        <f t="shared" si="28"/>
        <v>3</v>
      </c>
      <c r="E38" s="343">
        <f t="shared" si="29"/>
        <v>75</v>
      </c>
      <c r="F38" s="343">
        <f t="shared" si="30"/>
        <v>30</v>
      </c>
      <c r="G38" s="344">
        <f t="shared" si="31"/>
        <v>0</v>
      </c>
      <c r="H38" s="345">
        <f>SUM(Q38+U38+Y38+AC38)</f>
        <v>30</v>
      </c>
      <c r="I38" s="242"/>
      <c r="J38" s="242"/>
      <c r="K38" s="242"/>
      <c r="L38" s="47">
        <v>30</v>
      </c>
      <c r="M38" s="47"/>
      <c r="N38" s="344">
        <f t="shared" si="33"/>
        <v>0</v>
      </c>
      <c r="O38" s="346">
        <f t="shared" si="33"/>
        <v>45</v>
      </c>
      <c r="P38" s="51"/>
      <c r="Q38" s="49"/>
      <c r="R38" s="59"/>
      <c r="S38" s="60"/>
      <c r="T38" s="51"/>
      <c r="U38" s="49">
        <v>30</v>
      </c>
      <c r="V38" s="49"/>
      <c r="W38" s="50">
        <v>45</v>
      </c>
      <c r="X38" s="51"/>
      <c r="Y38" s="49"/>
      <c r="Z38" s="49"/>
      <c r="AA38" s="50"/>
      <c r="AB38" s="51"/>
      <c r="AC38" s="49"/>
      <c r="AD38" s="49"/>
      <c r="AE38" s="50"/>
      <c r="AF38" s="52"/>
      <c r="AG38" s="53">
        <v>3</v>
      </c>
      <c r="AH38" s="53"/>
      <c r="AI38" s="54"/>
      <c r="AJ38" s="55">
        <f t="shared" si="34"/>
        <v>1.2</v>
      </c>
      <c r="AK38" s="49">
        <v>3</v>
      </c>
      <c r="AL38" s="49">
        <v>3</v>
      </c>
      <c r="AM38" s="56">
        <f t="shared" si="35"/>
        <v>3</v>
      </c>
    </row>
    <row r="39" spans="1:39" s="2" customFormat="1" ht="36" customHeight="1" x14ac:dyDescent="0.25">
      <c r="A39" s="279" t="s">
        <v>7</v>
      </c>
      <c r="B39" s="284" t="s">
        <v>111</v>
      </c>
      <c r="C39" s="91" t="s">
        <v>265</v>
      </c>
      <c r="D39" s="44">
        <f t="shared" si="28"/>
        <v>2</v>
      </c>
      <c r="E39" s="343">
        <f t="shared" si="29"/>
        <v>50</v>
      </c>
      <c r="F39" s="343">
        <f t="shared" si="30"/>
        <v>20</v>
      </c>
      <c r="G39" s="344">
        <f t="shared" si="31"/>
        <v>0</v>
      </c>
      <c r="H39" s="345">
        <f t="shared" si="32"/>
        <v>15</v>
      </c>
      <c r="I39" s="242"/>
      <c r="J39" s="242"/>
      <c r="K39" s="242">
        <v>15</v>
      </c>
      <c r="L39" s="47"/>
      <c r="M39" s="47"/>
      <c r="N39" s="344">
        <f t="shared" si="33"/>
        <v>5</v>
      </c>
      <c r="O39" s="346">
        <f t="shared" si="33"/>
        <v>30</v>
      </c>
      <c r="P39" s="51"/>
      <c r="Q39" s="49"/>
      <c r="R39" s="59"/>
      <c r="S39" s="60"/>
      <c r="T39" s="51"/>
      <c r="U39" s="49">
        <v>15</v>
      </c>
      <c r="V39" s="49">
        <v>5</v>
      </c>
      <c r="W39" s="50">
        <v>30</v>
      </c>
      <c r="X39" s="51"/>
      <c r="Y39" s="49"/>
      <c r="Z39" s="49"/>
      <c r="AA39" s="50"/>
      <c r="AB39" s="51"/>
      <c r="AC39" s="49"/>
      <c r="AD39" s="49"/>
      <c r="AE39" s="50"/>
      <c r="AF39" s="52"/>
      <c r="AG39" s="53">
        <v>2</v>
      </c>
      <c r="AH39" s="53"/>
      <c r="AI39" s="54"/>
      <c r="AJ39" s="55">
        <f t="shared" si="34"/>
        <v>0.8</v>
      </c>
      <c r="AK39" s="49">
        <v>2</v>
      </c>
      <c r="AL39" s="49">
        <v>2</v>
      </c>
      <c r="AM39" s="56">
        <f t="shared" si="35"/>
        <v>2</v>
      </c>
    </row>
    <row r="40" spans="1:39" s="2" customFormat="1" ht="36" customHeight="1" x14ac:dyDescent="0.25">
      <c r="A40" s="279" t="s">
        <v>6</v>
      </c>
      <c r="B40" s="283" t="s">
        <v>77</v>
      </c>
      <c r="C40" s="91" t="s">
        <v>104</v>
      </c>
      <c r="D40" s="44">
        <f t="shared" si="28"/>
        <v>5</v>
      </c>
      <c r="E40" s="343">
        <f t="shared" si="29"/>
        <v>125</v>
      </c>
      <c r="F40" s="343">
        <f t="shared" si="30"/>
        <v>50</v>
      </c>
      <c r="G40" s="344">
        <f t="shared" si="31"/>
        <v>0</v>
      </c>
      <c r="H40" s="345">
        <f t="shared" si="32"/>
        <v>45</v>
      </c>
      <c r="I40" s="242"/>
      <c r="J40" s="242"/>
      <c r="K40" s="242">
        <v>30</v>
      </c>
      <c r="L40" s="47">
        <v>15</v>
      </c>
      <c r="M40" s="47"/>
      <c r="N40" s="344">
        <v>5</v>
      </c>
      <c r="O40" s="346">
        <v>75</v>
      </c>
      <c r="P40" s="51"/>
      <c r="Q40" s="49">
        <v>45</v>
      </c>
      <c r="R40" s="59">
        <v>5</v>
      </c>
      <c r="S40" s="60">
        <v>75</v>
      </c>
      <c r="T40" s="51"/>
      <c r="U40" s="49"/>
      <c r="V40" s="49"/>
      <c r="W40" s="50"/>
      <c r="X40" s="51"/>
      <c r="Y40" s="49"/>
      <c r="Z40" s="49"/>
      <c r="AA40" s="50"/>
      <c r="AB40" s="51"/>
      <c r="AC40" s="49"/>
      <c r="AD40" s="49"/>
      <c r="AE40" s="50"/>
      <c r="AF40" s="52">
        <v>5</v>
      </c>
      <c r="AG40" s="53"/>
      <c r="AH40" s="53"/>
      <c r="AI40" s="54"/>
      <c r="AJ40" s="55">
        <f t="shared" si="34"/>
        <v>2</v>
      </c>
      <c r="AK40" s="49">
        <v>5</v>
      </c>
      <c r="AL40" s="49">
        <v>5</v>
      </c>
      <c r="AM40" s="56">
        <f t="shared" si="35"/>
        <v>5</v>
      </c>
    </row>
    <row r="41" spans="1:39" s="2" customFormat="1" ht="36" customHeight="1" x14ac:dyDescent="0.25">
      <c r="A41" s="279" t="s">
        <v>5</v>
      </c>
      <c r="B41" s="283" t="s">
        <v>78</v>
      </c>
      <c r="C41" s="91" t="s">
        <v>105</v>
      </c>
      <c r="D41" s="44">
        <f t="shared" si="28"/>
        <v>9</v>
      </c>
      <c r="E41" s="343">
        <f t="shared" si="29"/>
        <v>225</v>
      </c>
      <c r="F41" s="343">
        <f t="shared" si="30"/>
        <v>145</v>
      </c>
      <c r="G41" s="344">
        <f t="shared" si="31"/>
        <v>0</v>
      </c>
      <c r="H41" s="345">
        <f t="shared" si="32"/>
        <v>120</v>
      </c>
      <c r="I41" s="242"/>
      <c r="J41" s="242"/>
      <c r="K41" s="242">
        <v>60</v>
      </c>
      <c r="L41" s="47">
        <v>60</v>
      </c>
      <c r="M41" s="47"/>
      <c r="N41" s="344">
        <f t="shared" si="33"/>
        <v>25</v>
      </c>
      <c r="O41" s="346">
        <f t="shared" si="33"/>
        <v>80</v>
      </c>
      <c r="P41" s="51"/>
      <c r="Q41" s="49"/>
      <c r="R41" s="59"/>
      <c r="S41" s="60"/>
      <c r="T41" s="51"/>
      <c r="U41" s="49">
        <v>60</v>
      </c>
      <c r="V41" s="49">
        <v>5</v>
      </c>
      <c r="W41" s="50">
        <v>35</v>
      </c>
      <c r="X41" s="51"/>
      <c r="Y41" s="49">
        <v>60</v>
      </c>
      <c r="Z41" s="49">
        <v>20</v>
      </c>
      <c r="AA41" s="50">
        <v>45</v>
      </c>
      <c r="AB41" s="51"/>
      <c r="AC41" s="49"/>
      <c r="AD41" s="49"/>
      <c r="AE41" s="50"/>
      <c r="AF41" s="52"/>
      <c r="AG41" s="53">
        <v>4</v>
      </c>
      <c r="AH41" s="53">
        <v>5</v>
      </c>
      <c r="AI41" s="54"/>
      <c r="AJ41" s="55">
        <f t="shared" si="34"/>
        <v>5.8</v>
      </c>
      <c r="AK41" s="49">
        <v>9</v>
      </c>
      <c r="AL41" s="49">
        <v>9</v>
      </c>
      <c r="AM41" s="56">
        <f t="shared" si="35"/>
        <v>9</v>
      </c>
    </row>
    <row r="42" spans="1:39" s="2" customFormat="1" ht="36" customHeight="1" x14ac:dyDescent="0.25">
      <c r="A42" s="279" t="s">
        <v>4</v>
      </c>
      <c r="B42" s="284" t="s">
        <v>80</v>
      </c>
      <c r="C42" s="91" t="s">
        <v>103</v>
      </c>
      <c r="D42" s="44">
        <v>9</v>
      </c>
      <c r="E42" s="343">
        <f t="shared" si="29"/>
        <v>225</v>
      </c>
      <c r="F42" s="343">
        <f t="shared" si="30"/>
        <v>85</v>
      </c>
      <c r="G42" s="344">
        <f t="shared" si="31"/>
        <v>0</v>
      </c>
      <c r="H42" s="345">
        <f t="shared" si="32"/>
        <v>75</v>
      </c>
      <c r="I42" s="242"/>
      <c r="J42" s="242"/>
      <c r="K42" s="242">
        <v>45</v>
      </c>
      <c r="L42" s="47">
        <v>30</v>
      </c>
      <c r="M42" s="47"/>
      <c r="N42" s="344">
        <f t="shared" ref="N42:O45" si="36">SUM(R42+V42+Z42+AD42)</f>
        <v>10</v>
      </c>
      <c r="O42" s="346">
        <f t="shared" si="36"/>
        <v>140</v>
      </c>
      <c r="P42" s="51"/>
      <c r="Q42" s="49"/>
      <c r="R42" s="59"/>
      <c r="S42" s="60"/>
      <c r="T42" s="51"/>
      <c r="U42" s="49"/>
      <c r="V42" s="49"/>
      <c r="W42" s="50"/>
      <c r="X42" s="51"/>
      <c r="Y42" s="49"/>
      <c r="Z42" s="49"/>
      <c r="AA42" s="50"/>
      <c r="AB42" s="51"/>
      <c r="AC42" s="49">
        <v>75</v>
      </c>
      <c r="AD42" s="49">
        <v>10</v>
      </c>
      <c r="AE42" s="50">
        <v>140</v>
      </c>
      <c r="AF42" s="52"/>
      <c r="AG42" s="53"/>
      <c r="AH42" s="53"/>
      <c r="AI42" s="54">
        <v>9</v>
      </c>
      <c r="AJ42" s="55">
        <f t="shared" si="34"/>
        <v>3.4</v>
      </c>
      <c r="AK42" s="49">
        <v>9</v>
      </c>
      <c r="AL42" s="49">
        <v>9</v>
      </c>
      <c r="AM42" s="56">
        <f t="shared" si="35"/>
        <v>9</v>
      </c>
    </row>
    <row r="43" spans="1:39" s="2" customFormat="1" ht="36" customHeight="1" x14ac:dyDescent="0.25">
      <c r="A43" s="279" t="s">
        <v>14</v>
      </c>
      <c r="B43" s="283" t="s">
        <v>82</v>
      </c>
      <c r="C43" s="91" t="s">
        <v>265</v>
      </c>
      <c r="D43" s="44">
        <f t="shared" si="28"/>
        <v>1</v>
      </c>
      <c r="E43" s="343">
        <f t="shared" si="29"/>
        <v>25</v>
      </c>
      <c r="F43" s="343">
        <f t="shared" si="30"/>
        <v>15</v>
      </c>
      <c r="G43" s="344">
        <f t="shared" si="31"/>
        <v>0</v>
      </c>
      <c r="H43" s="345">
        <f t="shared" si="32"/>
        <v>15</v>
      </c>
      <c r="I43" s="242"/>
      <c r="J43" s="242"/>
      <c r="K43" s="242">
        <v>15</v>
      </c>
      <c r="L43" s="47"/>
      <c r="M43" s="47"/>
      <c r="N43" s="344">
        <f t="shared" si="36"/>
        <v>0</v>
      </c>
      <c r="O43" s="346">
        <f t="shared" si="36"/>
        <v>10</v>
      </c>
      <c r="P43" s="51"/>
      <c r="Q43" s="49"/>
      <c r="R43" s="59"/>
      <c r="S43" s="60"/>
      <c r="T43" s="51"/>
      <c r="U43" s="49">
        <v>15</v>
      </c>
      <c r="V43" s="49"/>
      <c r="W43" s="50">
        <v>10</v>
      </c>
      <c r="X43" s="51"/>
      <c r="Y43" s="49"/>
      <c r="Z43" s="49"/>
      <c r="AA43" s="50"/>
      <c r="AB43" s="51"/>
      <c r="AC43" s="49"/>
      <c r="AD43" s="49"/>
      <c r="AE43" s="50"/>
      <c r="AF43" s="52"/>
      <c r="AG43" s="53">
        <v>1</v>
      </c>
      <c r="AH43" s="53"/>
      <c r="AI43" s="54"/>
      <c r="AJ43" s="55">
        <f t="shared" si="34"/>
        <v>0.6</v>
      </c>
      <c r="AK43" s="49">
        <v>1</v>
      </c>
      <c r="AL43" s="49"/>
      <c r="AM43" s="56">
        <f t="shared" si="35"/>
        <v>1</v>
      </c>
    </row>
    <row r="44" spans="1:39" s="2" customFormat="1" ht="36" customHeight="1" x14ac:dyDescent="0.25">
      <c r="A44" s="279" t="s">
        <v>15</v>
      </c>
      <c r="B44" s="283" t="s">
        <v>83</v>
      </c>
      <c r="C44" s="91" t="s">
        <v>264</v>
      </c>
      <c r="D44" s="44">
        <f t="shared" si="28"/>
        <v>1</v>
      </c>
      <c r="E44" s="343">
        <f t="shared" si="29"/>
        <v>25</v>
      </c>
      <c r="F44" s="343">
        <f t="shared" si="30"/>
        <v>15</v>
      </c>
      <c r="G44" s="344">
        <f t="shared" si="31"/>
        <v>0</v>
      </c>
      <c r="H44" s="345">
        <f t="shared" si="32"/>
        <v>15</v>
      </c>
      <c r="I44" s="242"/>
      <c r="J44" s="242">
        <v>15</v>
      </c>
      <c r="K44" s="242"/>
      <c r="L44" s="47"/>
      <c r="M44" s="47"/>
      <c r="N44" s="344">
        <f t="shared" si="36"/>
        <v>0</v>
      </c>
      <c r="O44" s="346">
        <f t="shared" si="36"/>
        <v>10</v>
      </c>
      <c r="P44" s="51"/>
      <c r="Q44" s="49">
        <v>15</v>
      </c>
      <c r="R44" s="59"/>
      <c r="S44" s="60">
        <v>10</v>
      </c>
      <c r="T44" s="51"/>
      <c r="U44" s="49"/>
      <c r="V44" s="49"/>
      <c r="W44" s="50"/>
      <c r="X44" s="51"/>
      <c r="Y44" s="49"/>
      <c r="Z44" s="49"/>
      <c r="AA44" s="50"/>
      <c r="AB44" s="51"/>
      <c r="AC44" s="49"/>
      <c r="AD44" s="49"/>
      <c r="AE44" s="50"/>
      <c r="AF44" s="52">
        <v>1</v>
      </c>
      <c r="AG44" s="53"/>
      <c r="AH44" s="53"/>
      <c r="AI44" s="54"/>
      <c r="AJ44" s="55">
        <f t="shared" si="34"/>
        <v>0.6</v>
      </c>
      <c r="AK44" s="49">
        <v>1</v>
      </c>
      <c r="AL44" s="49"/>
      <c r="AM44" s="56">
        <f t="shared" si="35"/>
        <v>1</v>
      </c>
    </row>
    <row r="45" spans="1:39" s="2" customFormat="1" ht="68.25" customHeight="1" thickBot="1" x14ac:dyDescent="0.3">
      <c r="A45" s="279" t="s">
        <v>16</v>
      </c>
      <c r="B45" s="284" t="s">
        <v>110</v>
      </c>
      <c r="C45" s="91" t="s">
        <v>266</v>
      </c>
      <c r="D45" s="44">
        <f t="shared" si="28"/>
        <v>2</v>
      </c>
      <c r="E45" s="343">
        <f t="shared" si="29"/>
        <v>50</v>
      </c>
      <c r="F45" s="343">
        <f t="shared" si="30"/>
        <v>20</v>
      </c>
      <c r="G45" s="344">
        <f t="shared" si="31"/>
        <v>0</v>
      </c>
      <c r="H45" s="345">
        <f t="shared" si="32"/>
        <v>15</v>
      </c>
      <c r="I45" s="242"/>
      <c r="J45" s="242"/>
      <c r="K45" s="242">
        <v>15</v>
      </c>
      <c r="L45" s="47"/>
      <c r="M45" s="47"/>
      <c r="N45" s="344">
        <f t="shared" si="36"/>
        <v>5</v>
      </c>
      <c r="O45" s="346">
        <f t="shared" si="36"/>
        <v>30</v>
      </c>
      <c r="P45" s="51"/>
      <c r="Q45" s="49"/>
      <c r="R45" s="59"/>
      <c r="S45" s="60"/>
      <c r="T45" s="51"/>
      <c r="U45" s="49"/>
      <c r="V45" s="49"/>
      <c r="W45" s="50"/>
      <c r="X45" s="51"/>
      <c r="Y45" s="49">
        <v>15</v>
      </c>
      <c r="Z45" s="49">
        <v>5</v>
      </c>
      <c r="AA45" s="50">
        <v>30</v>
      </c>
      <c r="AB45" s="51"/>
      <c r="AC45" s="49"/>
      <c r="AD45" s="49"/>
      <c r="AE45" s="50"/>
      <c r="AF45" s="52"/>
      <c r="AG45" s="53"/>
      <c r="AH45" s="53">
        <v>2</v>
      </c>
      <c r="AI45" s="54"/>
      <c r="AJ45" s="139">
        <f t="shared" si="34"/>
        <v>0.8</v>
      </c>
      <c r="AK45" s="70">
        <v>2</v>
      </c>
      <c r="AL45" s="70">
        <v>2</v>
      </c>
      <c r="AM45" s="140">
        <f t="shared" si="35"/>
        <v>2</v>
      </c>
    </row>
    <row r="46" spans="1:39" s="3" customFormat="1" ht="44.1" customHeight="1" thickBot="1" x14ac:dyDescent="0.3">
      <c r="A46" s="285" t="s">
        <v>74</v>
      </c>
      <c r="B46" s="286" t="s">
        <v>243</v>
      </c>
      <c r="C46" s="122"/>
      <c r="D46" s="123">
        <f>SUM(D47:D49)</f>
        <v>7</v>
      </c>
      <c r="E46" s="124">
        <f t="shared" ref="E46:AI46" si="37">SUM(E47:E49)</f>
        <v>180</v>
      </c>
      <c r="F46" s="124">
        <f t="shared" si="37"/>
        <v>0</v>
      </c>
      <c r="G46" s="124">
        <f t="shared" si="37"/>
        <v>0</v>
      </c>
      <c r="H46" s="124">
        <f t="shared" si="37"/>
        <v>0</v>
      </c>
      <c r="I46" s="124">
        <f t="shared" si="37"/>
        <v>0</v>
      </c>
      <c r="J46" s="124">
        <f t="shared" si="37"/>
        <v>0</v>
      </c>
      <c r="K46" s="124">
        <f t="shared" si="37"/>
        <v>0</v>
      </c>
      <c r="L46" s="124">
        <f t="shared" si="37"/>
        <v>0</v>
      </c>
      <c r="M46" s="124">
        <f t="shared" si="37"/>
        <v>0</v>
      </c>
      <c r="N46" s="124">
        <f t="shared" si="37"/>
        <v>0</v>
      </c>
      <c r="O46" s="125">
        <f t="shared" si="37"/>
        <v>180</v>
      </c>
      <c r="P46" s="126">
        <f t="shared" si="37"/>
        <v>0</v>
      </c>
      <c r="Q46" s="124">
        <f t="shared" si="37"/>
        <v>0</v>
      </c>
      <c r="R46" s="124">
        <f t="shared" si="37"/>
        <v>0</v>
      </c>
      <c r="S46" s="125">
        <f t="shared" si="37"/>
        <v>0</v>
      </c>
      <c r="T46" s="126">
        <f t="shared" si="37"/>
        <v>0</v>
      </c>
      <c r="U46" s="124">
        <f t="shared" si="37"/>
        <v>0</v>
      </c>
      <c r="V46" s="124">
        <f t="shared" si="37"/>
        <v>0</v>
      </c>
      <c r="W46" s="125">
        <f t="shared" si="37"/>
        <v>0</v>
      </c>
      <c r="X46" s="126">
        <f t="shared" si="37"/>
        <v>0</v>
      </c>
      <c r="Y46" s="124">
        <f t="shared" si="37"/>
        <v>0</v>
      </c>
      <c r="Z46" s="124">
        <f t="shared" si="37"/>
        <v>0</v>
      </c>
      <c r="AA46" s="125">
        <f t="shared" si="37"/>
        <v>90</v>
      </c>
      <c r="AB46" s="126">
        <f t="shared" si="37"/>
        <v>0</v>
      </c>
      <c r="AC46" s="124">
        <f t="shared" si="37"/>
        <v>0</v>
      </c>
      <c r="AD46" s="124">
        <f t="shared" si="37"/>
        <v>0</v>
      </c>
      <c r="AE46" s="125">
        <f t="shared" si="37"/>
        <v>90</v>
      </c>
      <c r="AF46" s="123">
        <f t="shared" si="37"/>
        <v>0</v>
      </c>
      <c r="AG46" s="127">
        <f>SUM(AG47:AG49)</f>
        <v>0</v>
      </c>
      <c r="AH46" s="127">
        <f t="shared" si="37"/>
        <v>3</v>
      </c>
      <c r="AI46" s="128">
        <f t="shared" si="37"/>
        <v>4</v>
      </c>
      <c r="AJ46" s="126">
        <f>SUM(AJ47:AJ49)</f>
        <v>0</v>
      </c>
      <c r="AK46" s="124">
        <f>SUM(AK47:AK49)</f>
        <v>7</v>
      </c>
      <c r="AL46" s="124">
        <f>SUM(AL47:AL49)</f>
        <v>0</v>
      </c>
      <c r="AM46" s="124">
        <f>SUM(AM47:AM49)</f>
        <v>7</v>
      </c>
    </row>
    <row r="47" spans="1:39" s="2" customFormat="1" ht="36" customHeight="1" thickBot="1" x14ac:dyDescent="0.3">
      <c r="A47" s="287" t="s">
        <v>9</v>
      </c>
      <c r="B47" s="288" t="s">
        <v>237</v>
      </c>
      <c r="C47" s="86" t="s">
        <v>266</v>
      </c>
      <c r="D47" s="44">
        <f>SUM(AF47:AI47)</f>
        <v>1</v>
      </c>
      <c r="E47" s="343">
        <f>SUM(F47,O47)</f>
        <v>30</v>
      </c>
      <c r="F47" s="343">
        <f>SUM(G47:H47,N47)</f>
        <v>0</v>
      </c>
      <c r="G47" s="344">
        <f t="shared" ref="G47:H49" si="38">SUM(P47+T47+X47+AB47)</f>
        <v>0</v>
      </c>
      <c r="H47" s="345">
        <f t="shared" si="38"/>
        <v>0</v>
      </c>
      <c r="I47" s="345"/>
      <c r="J47" s="345"/>
      <c r="K47" s="345"/>
      <c r="L47" s="47"/>
      <c r="M47" s="47"/>
      <c r="N47" s="344">
        <f t="shared" ref="N47:O49" si="39">SUM(R47+V47+Z47+AD47)</f>
        <v>0</v>
      </c>
      <c r="O47" s="346">
        <f t="shared" si="39"/>
        <v>30</v>
      </c>
      <c r="P47" s="87"/>
      <c r="Q47" s="66"/>
      <c r="R47" s="66"/>
      <c r="S47" s="68"/>
      <c r="T47" s="87"/>
      <c r="U47" s="66"/>
      <c r="V47" s="66"/>
      <c r="W47" s="68"/>
      <c r="X47" s="87"/>
      <c r="Y47" s="66"/>
      <c r="Z47" s="66"/>
      <c r="AA47" s="68">
        <v>30</v>
      </c>
      <c r="AB47" s="87"/>
      <c r="AC47" s="66"/>
      <c r="AD47" s="66"/>
      <c r="AE47" s="68"/>
      <c r="AF47" s="88"/>
      <c r="AG47" s="89"/>
      <c r="AH47" s="89">
        <v>1</v>
      </c>
      <c r="AI47" s="90"/>
      <c r="AJ47" s="65">
        <f>F47/25</f>
        <v>0</v>
      </c>
      <c r="AK47" s="67">
        <v>1</v>
      </c>
      <c r="AL47" s="67"/>
      <c r="AM47" s="67">
        <v>1</v>
      </c>
    </row>
    <row r="48" spans="1:39" s="2" customFormat="1" ht="36" customHeight="1" thickBot="1" x14ac:dyDescent="0.3">
      <c r="A48" s="279" t="s">
        <v>8</v>
      </c>
      <c r="B48" s="283" t="s">
        <v>79</v>
      </c>
      <c r="C48" s="86" t="s">
        <v>270</v>
      </c>
      <c r="D48" s="44">
        <f>SUM(AF48:AI48)</f>
        <v>4</v>
      </c>
      <c r="E48" s="343">
        <f>SUM(F48,O48)</f>
        <v>90</v>
      </c>
      <c r="F48" s="343">
        <f>SUM(G48:H48,N48)</f>
        <v>0</v>
      </c>
      <c r="G48" s="344">
        <f t="shared" si="38"/>
        <v>0</v>
      </c>
      <c r="H48" s="345">
        <f t="shared" si="38"/>
        <v>0</v>
      </c>
      <c r="I48" s="345"/>
      <c r="J48" s="345"/>
      <c r="K48" s="345"/>
      <c r="L48" s="47"/>
      <c r="M48" s="47"/>
      <c r="N48" s="344">
        <f t="shared" si="39"/>
        <v>0</v>
      </c>
      <c r="O48" s="346">
        <f t="shared" si="39"/>
        <v>90</v>
      </c>
      <c r="P48" s="51"/>
      <c r="Q48" s="49"/>
      <c r="R48" s="59"/>
      <c r="S48" s="60"/>
      <c r="T48" s="51"/>
      <c r="U48" s="49"/>
      <c r="V48" s="49"/>
      <c r="W48" s="50"/>
      <c r="X48" s="51"/>
      <c r="Y48" s="49"/>
      <c r="Z48" s="49"/>
      <c r="AA48" s="50">
        <v>60</v>
      </c>
      <c r="AB48" s="51"/>
      <c r="AC48" s="49"/>
      <c r="AD48" s="49"/>
      <c r="AE48" s="264">
        <v>30</v>
      </c>
      <c r="AF48" s="52"/>
      <c r="AG48" s="53"/>
      <c r="AH48" s="53">
        <v>2</v>
      </c>
      <c r="AI48" s="54">
        <v>2</v>
      </c>
      <c r="AJ48" s="55">
        <f>F48/25</f>
        <v>0</v>
      </c>
      <c r="AK48" s="56">
        <v>4</v>
      </c>
      <c r="AL48" s="56"/>
      <c r="AM48" s="56">
        <v>4</v>
      </c>
    </row>
    <row r="49" spans="1:39" s="2" customFormat="1" ht="36" customHeight="1" thickBot="1" x14ac:dyDescent="0.3">
      <c r="A49" s="279" t="s">
        <v>7</v>
      </c>
      <c r="B49" s="283" t="s">
        <v>81</v>
      </c>
      <c r="C49" s="86" t="s">
        <v>267</v>
      </c>
      <c r="D49" s="44">
        <f>SUM(AF49:AI49)</f>
        <v>2</v>
      </c>
      <c r="E49" s="343">
        <f>SUM(F49,O49)</f>
        <v>60</v>
      </c>
      <c r="F49" s="343">
        <f>SUM(G49:H49,N49)</f>
        <v>0</v>
      </c>
      <c r="G49" s="344">
        <f t="shared" si="38"/>
        <v>0</v>
      </c>
      <c r="H49" s="345">
        <f t="shared" si="38"/>
        <v>0</v>
      </c>
      <c r="I49" s="345"/>
      <c r="J49" s="345"/>
      <c r="K49" s="345"/>
      <c r="L49" s="47"/>
      <c r="M49" s="47"/>
      <c r="N49" s="344">
        <f t="shared" si="39"/>
        <v>0</v>
      </c>
      <c r="O49" s="346">
        <f t="shared" si="39"/>
        <v>60</v>
      </c>
      <c r="P49" s="51"/>
      <c r="Q49" s="49"/>
      <c r="R49" s="59"/>
      <c r="S49" s="60"/>
      <c r="T49" s="51"/>
      <c r="U49" s="49"/>
      <c r="V49" s="49"/>
      <c r="W49" s="50"/>
      <c r="X49" s="51"/>
      <c r="Y49" s="49"/>
      <c r="Z49" s="49"/>
      <c r="AA49" s="50"/>
      <c r="AB49" s="51"/>
      <c r="AC49" s="49"/>
      <c r="AD49" s="49"/>
      <c r="AE49" s="50">
        <v>60</v>
      </c>
      <c r="AF49" s="52"/>
      <c r="AG49" s="53"/>
      <c r="AH49" s="53"/>
      <c r="AI49" s="54">
        <v>2</v>
      </c>
      <c r="AJ49" s="139">
        <f>F49/25</f>
        <v>0</v>
      </c>
      <c r="AK49" s="140">
        <v>2</v>
      </c>
      <c r="AL49" s="140"/>
      <c r="AM49" s="140">
        <v>2</v>
      </c>
    </row>
    <row r="50" spans="1:39" s="3" customFormat="1" ht="44.1" customHeight="1" thickBot="1" x14ac:dyDescent="0.3">
      <c r="A50" s="289" t="s">
        <v>84</v>
      </c>
      <c r="B50" s="290" t="s">
        <v>248</v>
      </c>
      <c r="C50" s="132"/>
      <c r="D50" s="133">
        <f t="shared" ref="D50:P50" si="40">SUM(D51:D63)</f>
        <v>36</v>
      </c>
      <c r="E50" s="134">
        <f t="shared" si="40"/>
        <v>900</v>
      </c>
      <c r="F50" s="134">
        <f t="shared" si="40"/>
        <v>430</v>
      </c>
      <c r="G50" s="134">
        <f t="shared" si="40"/>
        <v>0</v>
      </c>
      <c r="H50" s="134">
        <f t="shared" si="40"/>
        <v>375</v>
      </c>
      <c r="I50" s="135">
        <f t="shared" si="40"/>
        <v>0</v>
      </c>
      <c r="J50" s="135">
        <f t="shared" si="40"/>
        <v>60</v>
      </c>
      <c r="K50" s="135">
        <f t="shared" ref="K50" si="41">SUM(K51:K63)</f>
        <v>225</v>
      </c>
      <c r="L50" s="135">
        <f t="shared" si="40"/>
        <v>90</v>
      </c>
      <c r="M50" s="135">
        <f t="shared" si="40"/>
        <v>0</v>
      </c>
      <c r="N50" s="135">
        <f t="shared" si="40"/>
        <v>55</v>
      </c>
      <c r="O50" s="135">
        <f t="shared" si="40"/>
        <v>470</v>
      </c>
      <c r="P50" s="136">
        <f t="shared" si="40"/>
        <v>0</v>
      </c>
      <c r="Q50" s="134">
        <f t="shared" ref="Q50:AI50" si="42">SUM(Q51:Q63)</f>
        <v>60</v>
      </c>
      <c r="R50" s="134">
        <f t="shared" si="42"/>
        <v>5</v>
      </c>
      <c r="S50" s="135">
        <f t="shared" si="42"/>
        <v>85</v>
      </c>
      <c r="T50" s="136">
        <f t="shared" si="42"/>
        <v>0</v>
      </c>
      <c r="U50" s="134">
        <f t="shared" si="42"/>
        <v>165</v>
      </c>
      <c r="V50" s="134">
        <f t="shared" si="42"/>
        <v>15</v>
      </c>
      <c r="W50" s="135">
        <f t="shared" si="42"/>
        <v>170</v>
      </c>
      <c r="X50" s="136">
        <f t="shared" si="42"/>
        <v>0</v>
      </c>
      <c r="Y50" s="134">
        <f t="shared" si="42"/>
        <v>75</v>
      </c>
      <c r="Z50" s="134">
        <f t="shared" si="42"/>
        <v>25</v>
      </c>
      <c r="AA50" s="135">
        <f t="shared" si="42"/>
        <v>75</v>
      </c>
      <c r="AB50" s="136">
        <f t="shared" si="42"/>
        <v>0</v>
      </c>
      <c r="AC50" s="134">
        <f t="shared" si="42"/>
        <v>75</v>
      </c>
      <c r="AD50" s="134">
        <f t="shared" si="42"/>
        <v>10</v>
      </c>
      <c r="AE50" s="135">
        <f t="shared" si="42"/>
        <v>140</v>
      </c>
      <c r="AF50" s="133">
        <f t="shared" si="42"/>
        <v>6</v>
      </c>
      <c r="AG50" s="137">
        <f t="shared" si="42"/>
        <v>14</v>
      </c>
      <c r="AH50" s="137">
        <f t="shared" si="42"/>
        <v>7</v>
      </c>
      <c r="AI50" s="138">
        <f t="shared" si="42"/>
        <v>9</v>
      </c>
      <c r="AJ50" s="146">
        <f>SUM(AJ51:AJ63)</f>
        <v>17.2</v>
      </c>
      <c r="AK50" s="137">
        <f>SUM(AK51:AK63)</f>
        <v>36</v>
      </c>
      <c r="AL50" s="137">
        <f>SUM(AL51:AL63)</f>
        <v>0</v>
      </c>
      <c r="AM50" s="137">
        <f>SUM(AM51:AM63)</f>
        <v>36</v>
      </c>
    </row>
    <row r="51" spans="1:39" s="2" customFormat="1" ht="36" customHeight="1" x14ac:dyDescent="0.25">
      <c r="A51" s="287" t="s">
        <v>9</v>
      </c>
      <c r="B51" s="283" t="s">
        <v>87</v>
      </c>
      <c r="C51" s="86" t="s">
        <v>104</v>
      </c>
      <c r="D51" s="44">
        <f t="shared" ref="D51:D63" si="43">SUM(AF51:AI51)</f>
        <v>4</v>
      </c>
      <c r="E51" s="343">
        <f t="shared" ref="E51:E63" si="44">SUM(F51,O51)</f>
        <v>100</v>
      </c>
      <c r="F51" s="343">
        <f t="shared" ref="F51:F63" si="45">SUM(G51:H51,N51)</f>
        <v>35</v>
      </c>
      <c r="G51" s="344">
        <f t="shared" ref="G51:G63" si="46">SUM(P51+T51+X51+AB51)</f>
        <v>0</v>
      </c>
      <c r="H51" s="345">
        <f t="shared" ref="H51:H63" si="47">SUM(Q51+U51+Y51+AC51)</f>
        <v>30</v>
      </c>
      <c r="I51" s="242"/>
      <c r="J51" s="242"/>
      <c r="K51" s="242">
        <v>15</v>
      </c>
      <c r="L51" s="46">
        <v>15</v>
      </c>
      <c r="M51" s="47"/>
      <c r="N51" s="344">
        <f t="shared" ref="N51:O63" si="48">SUM(R51+V51+Z51+AD51)</f>
        <v>5</v>
      </c>
      <c r="O51" s="346">
        <f t="shared" si="48"/>
        <v>65</v>
      </c>
      <c r="P51" s="87"/>
      <c r="Q51" s="66">
        <v>30</v>
      </c>
      <c r="R51" s="66">
        <v>5</v>
      </c>
      <c r="S51" s="68">
        <v>65</v>
      </c>
      <c r="T51" s="87"/>
      <c r="U51" s="66"/>
      <c r="V51" s="66"/>
      <c r="W51" s="68"/>
      <c r="X51" s="87"/>
      <c r="Y51" s="66"/>
      <c r="Z51" s="66"/>
      <c r="AA51" s="68"/>
      <c r="AB51" s="87"/>
      <c r="AC51" s="66"/>
      <c r="AD51" s="66"/>
      <c r="AE51" s="68"/>
      <c r="AF51" s="88">
        <v>4</v>
      </c>
      <c r="AG51" s="89"/>
      <c r="AH51" s="89"/>
      <c r="AI51" s="90"/>
      <c r="AJ51" s="65">
        <f t="shared" ref="AJ51:AJ63" si="49">F51/25</f>
        <v>1.4</v>
      </c>
      <c r="AK51" s="66">
        <v>4</v>
      </c>
      <c r="AL51" s="66"/>
      <c r="AM51" s="67">
        <f t="shared" ref="AM51:AM63" si="50">E51/25</f>
        <v>4</v>
      </c>
    </row>
    <row r="52" spans="1:39" s="2" customFormat="1" ht="36" customHeight="1" x14ac:dyDescent="0.25">
      <c r="A52" s="279" t="s">
        <v>8</v>
      </c>
      <c r="B52" s="283" t="s">
        <v>88</v>
      </c>
      <c r="C52" s="91" t="s">
        <v>103</v>
      </c>
      <c r="D52" s="44">
        <f t="shared" si="43"/>
        <v>4</v>
      </c>
      <c r="E52" s="343">
        <f t="shared" si="44"/>
        <v>100</v>
      </c>
      <c r="F52" s="343">
        <f t="shared" si="45"/>
        <v>30</v>
      </c>
      <c r="G52" s="344">
        <f t="shared" si="46"/>
        <v>0</v>
      </c>
      <c r="H52" s="345">
        <f t="shared" si="47"/>
        <v>30</v>
      </c>
      <c r="I52" s="242"/>
      <c r="J52" s="242"/>
      <c r="K52" s="242">
        <v>15</v>
      </c>
      <c r="L52" s="46">
        <v>15</v>
      </c>
      <c r="M52" s="47"/>
      <c r="N52" s="344">
        <f t="shared" ref="N52:O56" si="51">SUM(R52+V52+Z52+AD52)</f>
        <v>0</v>
      </c>
      <c r="O52" s="346">
        <f t="shared" si="51"/>
        <v>70</v>
      </c>
      <c r="P52" s="51"/>
      <c r="Q52" s="49"/>
      <c r="R52" s="59"/>
      <c r="S52" s="60"/>
      <c r="T52" s="51"/>
      <c r="U52" s="49"/>
      <c r="V52" s="49"/>
      <c r="W52" s="50"/>
      <c r="X52" s="51"/>
      <c r="Y52" s="49"/>
      <c r="Z52" s="49"/>
      <c r="AA52" s="50"/>
      <c r="AB52" s="51"/>
      <c r="AC52" s="49">
        <v>30</v>
      </c>
      <c r="AD52" s="49"/>
      <c r="AE52" s="50">
        <v>70</v>
      </c>
      <c r="AF52" s="52"/>
      <c r="AG52" s="53"/>
      <c r="AH52" s="53"/>
      <c r="AI52" s="54">
        <v>4</v>
      </c>
      <c r="AJ52" s="55">
        <f t="shared" si="49"/>
        <v>1.2</v>
      </c>
      <c r="AK52" s="49">
        <v>4</v>
      </c>
      <c r="AL52" s="49"/>
      <c r="AM52" s="56">
        <f t="shared" si="50"/>
        <v>4</v>
      </c>
    </row>
    <row r="53" spans="1:39" s="2" customFormat="1" ht="36" customHeight="1" x14ac:dyDescent="0.25">
      <c r="A53" s="279" t="s">
        <v>7</v>
      </c>
      <c r="B53" s="284" t="s">
        <v>89</v>
      </c>
      <c r="C53" s="91" t="s">
        <v>266</v>
      </c>
      <c r="D53" s="44">
        <f t="shared" si="43"/>
        <v>2</v>
      </c>
      <c r="E53" s="343">
        <f t="shared" si="44"/>
        <v>50</v>
      </c>
      <c r="F53" s="343">
        <f t="shared" si="45"/>
        <v>40</v>
      </c>
      <c r="G53" s="344">
        <f t="shared" si="46"/>
        <v>0</v>
      </c>
      <c r="H53" s="345">
        <f t="shared" si="47"/>
        <v>30</v>
      </c>
      <c r="I53" s="242"/>
      <c r="J53" s="242"/>
      <c r="K53" s="242">
        <v>30</v>
      </c>
      <c r="L53" s="46"/>
      <c r="M53" s="47"/>
      <c r="N53" s="344">
        <f t="shared" si="51"/>
        <v>10</v>
      </c>
      <c r="O53" s="346">
        <f t="shared" si="51"/>
        <v>10</v>
      </c>
      <c r="P53" s="51"/>
      <c r="Q53" s="49"/>
      <c r="R53" s="59"/>
      <c r="S53" s="60"/>
      <c r="T53" s="51"/>
      <c r="U53" s="49"/>
      <c r="V53" s="49"/>
      <c r="W53" s="50"/>
      <c r="X53" s="51"/>
      <c r="Y53" s="49">
        <v>30</v>
      </c>
      <c r="Z53" s="49">
        <v>10</v>
      </c>
      <c r="AA53" s="50">
        <v>10</v>
      </c>
      <c r="AB53" s="51"/>
      <c r="AC53" s="49"/>
      <c r="AD53" s="49"/>
      <c r="AE53" s="50"/>
      <c r="AF53" s="52"/>
      <c r="AG53" s="53"/>
      <c r="AH53" s="53">
        <v>2</v>
      </c>
      <c r="AI53" s="54"/>
      <c r="AJ53" s="55">
        <f t="shared" si="49"/>
        <v>1.6</v>
      </c>
      <c r="AK53" s="49">
        <v>2</v>
      </c>
      <c r="AL53" s="49"/>
      <c r="AM53" s="56">
        <f t="shared" si="50"/>
        <v>2</v>
      </c>
    </row>
    <row r="54" spans="1:39" s="2" customFormat="1" ht="36" customHeight="1" x14ac:dyDescent="0.25">
      <c r="A54" s="279" t="s">
        <v>6</v>
      </c>
      <c r="B54" s="283" t="s">
        <v>90</v>
      </c>
      <c r="C54" s="91" t="s">
        <v>267</v>
      </c>
      <c r="D54" s="44">
        <f t="shared" si="43"/>
        <v>3</v>
      </c>
      <c r="E54" s="343">
        <f t="shared" si="44"/>
        <v>75</v>
      </c>
      <c r="F54" s="343">
        <f t="shared" si="45"/>
        <v>30</v>
      </c>
      <c r="G54" s="344">
        <f t="shared" si="46"/>
        <v>0</v>
      </c>
      <c r="H54" s="345">
        <f t="shared" si="47"/>
        <v>30</v>
      </c>
      <c r="I54" s="242"/>
      <c r="J54" s="242">
        <v>15</v>
      </c>
      <c r="K54" s="242">
        <v>15</v>
      </c>
      <c r="L54" s="46"/>
      <c r="M54" s="47"/>
      <c r="N54" s="344">
        <f t="shared" si="51"/>
        <v>0</v>
      </c>
      <c r="O54" s="346">
        <f t="shared" si="51"/>
        <v>45</v>
      </c>
      <c r="P54" s="51"/>
      <c r="Q54" s="49"/>
      <c r="R54" s="59"/>
      <c r="S54" s="60"/>
      <c r="T54" s="51"/>
      <c r="U54" s="49"/>
      <c r="V54" s="49"/>
      <c r="W54" s="50"/>
      <c r="X54" s="51"/>
      <c r="Y54" s="49"/>
      <c r="Z54" s="49"/>
      <c r="AA54" s="50"/>
      <c r="AB54" s="51"/>
      <c r="AC54" s="49">
        <v>30</v>
      </c>
      <c r="AD54" s="49"/>
      <c r="AE54" s="50">
        <v>45</v>
      </c>
      <c r="AF54" s="52"/>
      <c r="AG54" s="53"/>
      <c r="AH54" s="53"/>
      <c r="AI54" s="54">
        <v>3</v>
      </c>
      <c r="AJ54" s="55">
        <f t="shared" si="49"/>
        <v>1.2</v>
      </c>
      <c r="AK54" s="49">
        <v>3</v>
      </c>
      <c r="AL54" s="49"/>
      <c r="AM54" s="56">
        <f t="shared" si="50"/>
        <v>3</v>
      </c>
    </row>
    <row r="55" spans="1:39" s="2" customFormat="1" ht="36" customHeight="1" x14ac:dyDescent="0.25">
      <c r="A55" s="279" t="s">
        <v>5</v>
      </c>
      <c r="B55" s="283" t="s">
        <v>91</v>
      </c>
      <c r="C55" s="91" t="s">
        <v>267</v>
      </c>
      <c r="D55" s="44">
        <f t="shared" si="43"/>
        <v>2</v>
      </c>
      <c r="E55" s="343">
        <f t="shared" si="44"/>
        <v>50</v>
      </c>
      <c r="F55" s="343">
        <f t="shared" si="45"/>
        <v>25</v>
      </c>
      <c r="G55" s="344">
        <f t="shared" si="46"/>
        <v>0</v>
      </c>
      <c r="H55" s="345">
        <f t="shared" si="47"/>
        <v>15</v>
      </c>
      <c r="I55" s="242"/>
      <c r="J55" s="242"/>
      <c r="K55" s="242">
        <v>15</v>
      </c>
      <c r="L55" s="46"/>
      <c r="M55" s="47"/>
      <c r="N55" s="344">
        <f t="shared" si="51"/>
        <v>10</v>
      </c>
      <c r="O55" s="346">
        <f t="shared" si="51"/>
        <v>25</v>
      </c>
      <c r="P55" s="51"/>
      <c r="Q55" s="49"/>
      <c r="R55" s="59"/>
      <c r="S55" s="60"/>
      <c r="T55" s="51"/>
      <c r="U55" s="49"/>
      <c r="V55" s="49"/>
      <c r="W55" s="50"/>
      <c r="X55" s="51"/>
      <c r="Y55" s="49"/>
      <c r="Z55" s="49"/>
      <c r="AA55" s="50"/>
      <c r="AB55" s="51"/>
      <c r="AC55" s="49">
        <v>15</v>
      </c>
      <c r="AD55" s="49">
        <v>10</v>
      </c>
      <c r="AE55" s="50">
        <v>25</v>
      </c>
      <c r="AF55" s="52"/>
      <c r="AG55" s="53"/>
      <c r="AH55" s="53"/>
      <c r="AI55" s="54">
        <v>2</v>
      </c>
      <c r="AJ55" s="55">
        <f t="shared" si="49"/>
        <v>1</v>
      </c>
      <c r="AK55" s="49">
        <v>2</v>
      </c>
      <c r="AL55" s="49"/>
      <c r="AM55" s="56">
        <f t="shared" si="50"/>
        <v>2</v>
      </c>
    </row>
    <row r="56" spans="1:39" s="2" customFormat="1" ht="36" customHeight="1" x14ac:dyDescent="0.25">
      <c r="A56" s="279" t="s">
        <v>4</v>
      </c>
      <c r="B56" s="283" t="s">
        <v>272</v>
      </c>
      <c r="C56" s="91" t="s">
        <v>265</v>
      </c>
      <c r="D56" s="44">
        <f t="shared" si="43"/>
        <v>2</v>
      </c>
      <c r="E56" s="343">
        <f t="shared" si="44"/>
        <v>50</v>
      </c>
      <c r="F56" s="343">
        <f t="shared" si="45"/>
        <v>30</v>
      </c>
      <c r="G56" s="344">
        <f t="shared" si="46"/>
        <v>0</v>
      </c>
      <c r="H56" s="345">
        <f t="shared" si="47"/>
        <v>30</v>
      </c>
      <c r="I56" s="242"/>
      <c r="J56" s="242">
        <v>30</v>
      </c>
      <c r="K56" s="242"/>
      <c r="L56" s="46"/>
      <c r="M56" s="47"/>
      <c r="N56" s="344">
        <f t="shared" si="51"/>
        <v>0</v>
      </c>
      <c r="O56" s="346">
        <f t="shared" si="51"/>
        <v>20</v>
      </c>
      <c r="P56" s="51"/>
      <c r="Q56" s="49"/>
      <c r="R56" s="59"/>
      <c r="S56" s="60"/>
      <c r="T56" s="51"/>
      <c r="U56" s="49">
        <v>30</v>
      </c>
      <c r="V56" s="49"/>
      <c r="W56" s="50">
        <v>20</v>
      </c>
      <c r="X56" s="51"/>
      <c r="Y56" s="49"/>
      <c r="Z56" s="49"/>
      <c r="AA56" s="50"/>
      <c r="AB56" s="51"/>
      <c r="AC56" s="49"/>
      <c r="AD56" s="49"/>
      <c r="AE56" s="50"/>
      <c r="AF56" s="52"/>
      <c r="AG56" s="53">
        <v>2</v>
      </c>
      <c r="AH56" s="53"/>
      <c r="AI56" s="54"/>
      <c r="AJ56" s="55">
        <f t="shared" si="49"/>
        <v>1.2</v>
      </c>
      <c r="AK56" s="49">
        <v>2</v>
      </c>
      <c r="AL56" s="49"/>
      <c r="AM56" s="56">
        <f t="shared" si="50"/>
        <v>2</v>
      </c>
    </row>
    <row r="57" spans="1:39" s="2" customFormat="1" ht="36" customHeight="1" x14ac:dyDescent="0.25">
      <c r="A57" s="279" t="s">
        <v>14</v>
      </c>
      <c r="B57" s="284" t="s">
        <v>252</v>
      </c>
      <c r="C57" s="91" t="s">
        <v>265</v>
      </c>
      <c r="D57" s="44">
        <f t="shared" si="43"/>
        <v>2</v>
      </c>
      <c r="E57" s="343">
        <f t="shared" si="44"/>
        <v>50</v>
      </c>
      <c r="F57" s="343">
        <f t="shared" si="45"/>
        <v>20</v>
      </c>
      <c r="G57" s="344">
        <f t="shared" si="46"/>
        <v>0</v>
      </c>
      <c r="H57" s="345">
        <f t="shared" si="47"/>
        <v>15</v>
      </c>
      <c r="I57" s="242"/>
      <c r="J57" s="242"/>
      <c r="K57" s="242">
        <v>15</v>
      </c>
      <c r="L57" s="46"/>
      <c r="M57" s="47"/>
      <c r="N57" s="344">
        <f t="shared" si="48"/>
        <v>5</v>
      </c>
      <c r="O57" s="346">
        <f t="shared" si="48"/>
        <v>30</v>
      </c>
      <c r="P57" s="51"/>
      <c r="Q57" s="49"/>
      <c r="R57" s="59"/>
      <c r="S57" s="60"/>
      <c r="T57" s="51"/>
      <c r="U57" s="49">
        <v>15</v>
      </c>
      <c r="V57" s="49">
        <v>5</v>
      </c>
      <c r="W57" s="50">
        <v>30</v>
      </c>
      <c r="X57" s="51"/>
      <c r="Y57" s="49"/>
      <c r="Z57" s="49"/>
      <c r="AA57" s="50"/>
      <c r="AB57" s="51"/>
      <c r="AC57" s="49"/>
      <c r="AD57" s="49"/>
      <c r="AE57" s="50"/>
      <c r="AF57" s="52"/>
      <c r="AG57" s="53">
        <v>2</v>
      </c>
      <c r="AH57" s="53"/>
      <c r="AI57" s="54"/>
      <c r="AJ57" s="55">
        <f t="shared" si="49"/>
        <v>0.8</v>
      </c>
      <c r="AK57" s="49">
        <v>2</v>
      </c>
      <c r="AL57" s="49"/>
      <c r="AM57" s="56">
        <f t="shared" si="50"/>
        <v>2</v>
      </c>
    </row>
    <row r="58" spans="1:39" s="2" customFormat="1" ht="36" customHeight="1" x14ac:dyDescent="0.25">
      <c r="A58" s="279" t="s">
        <v>15</v>
      </c>
      <c r="B58" s="283" t="s">
        <v>250</v>
      </c>
      <c r="C58" s="91" t="s">
        <v>264</v>
      </c>
      <c r="D58" s="44">
        <f t="shared" si="43"/>
        <v>2</v>
      </c>
      <c r="E58" s="343">
        <f t="shared" si="44"/>
        <v>50</v>
      </c>
      <c r="F58" s="343">
        <f t="shared" si="45"/>
        <v>30</v>
      </c>
      <c r="G58" s="344">
        <f t="shared" si="46"/>
        <v>0</v>
      </c>
      <c r="H58" s="345">
        <f t="shared" si="47"/>
        <v>30</v>
      </c>
      <c r="I58" s="242"/>
      <c r="J58" s="242"/>
      <c r="K58" s="242">
        <v>15</v>
      </c>
      <c r="L58" s="46">
        <v>15</v>
      </c>
      <c r="M58" s="47"/>
      <c r="N58" s="344">
        <f t="shared" si="48"/>
        <v>0</v>
      </c>
      <c r="O58" s="346">
        <f t="shared" si="48"/>
        <v>20</v>
      </c>
      <c r="P58" s="51"/>
      <c r="Q58" s="49">
        <v>30</v>
      </c>
      <c r="R58" s="59"/>
      <c r="S58" s="60">
        <v>20</v>
      </c>
      <c r="T58" s="51"/>
      <c r="U58" s="49"/>
      <c r="V58" s="49"/>
      <c r="W58" s="50"/>
      <c r="X58" s="51"/>
      <c r="Y58" s="49"/>
      <c r="Z58" s="49"/>
      <c r="AA58" s="50"/>
      <c r="AB58" s="51"/>
      <c r="AC58" s="49"/>
      <c r="AD58" s="49"/>
      <c r="AE58" s="50"/>
      <c r="AF58" s="52">
        <v>2</v>
      </c>
      <c r="AG58" s="53"/>
      <c r="AH58" s="53"/>
      <c r="AI58" s="54"/>
      <c r="AJ58" s="55">
        <f t="shared" si="49"/>
        <v>1.2</v>
      </c>
      <c r="AK58" s="49">
        <v>2</v>
      </c>
      <c r="AL58" s="49"/>
      <c r="AM58" s="56">
        <f t="shared" si="50"/>
        <v>2</v>
      </c>
    </row>
    <row r="59" spans="1:39" s="2" customFormat="1" ht="36" customHeight="1" x14ac:dyDescent="0.25">
      <c r="A59" s="279" t="s">
        <v>16</v>
      </c>
      <c r="B59" s="283" t="s">
        <v>249</v>
      </c>
      <c r="C59" s="91" t="s">
        <v>106</v>
      </c>
      <c r="D59" s="44">
        <f t="shared" si="43"/>
        <v>2</v>
      </c>
      <c r="E59" s="343">
        <f t="shared" si="44"/>
        <v>50</v>
      </c>
      <c r="F59" s="343">
        <f t="shared" si="45"/>
        <v>30</v>
      </c>
      <c r="G59" s="344">
        <f t="shared" si="46"/>
        <v>0</v>
      </c>
      <c r="H59" s="345">
        <f t="shared" si="47"/>
        <v>30</v>
      </c>
      <c r="I59" s="242"/>
      <c r="J59" s="242">
        <v>15</v>
      </c>
      <c r="K59" s="242">
        <v>15</v>
      </c>
      <c r="L59" s="46"/>
      <c r="M59" s="47"/>
      <c r="N59" s="344">
        <f t="shared" si="48"/>
        <v>0</v>
      </c>
      <c r="O59" s="346">
        <f t="shared" si="48"/>
        <v>20</v>
      </c>
      <c r="P59" s="51"/>
      <c r="Q59" s="49"/>
      <c r="R59" s="59"/>
      <c r="S59" s="60"/>
      <c r="T59" s="51"/>
      <c r="U59" s="49">
        <v>30</v>
      </c>
      <c r="V59" s="49"/>
      <c r="W59" s="50">
        <v>20</v>
      </c>
      <c r="X59" s="51"/>
      <c r="Y59" s="49"/>
      <c r="Z59" s="49"/>
      <c r="AA59" s="50"/>
      <c r="AB59" s="51"/>
      <c r="AC59" s="49"/>
      <c r="AD59" s="49"/>
      <c r="AE59" s="50"/>
      <c r="AF59" s="52"/>
      <c r="AG59" s="53">
        <v>2</v>
      </c>
      <c r="AH59" s="53"/>
      <c r="AI59" s="54"/>
      <c r="AJ59" s="55">
        <f t="shared" si="49"/>
        <v>1.2</v>
      </c>
      <c r="AK59" s="49">
        <v>2</v>
      </c>
      <c r="AL59" s="49"/>
      <c r="AM59" s="56">
        <f t="shared" si="50"/>
        <v>2</v>
      </c>
    </row>
    <row r="60" spans="1:39" s="2" customFormat="1" ht="36" customHeight="1" x14ac:dyDescent="0.25">
      <c r="A60" s="279" t="s">
        <v>17</v>
      </c>
      <c r="B60" s="283" t="s">
        <v>92</v>
      </c>
      <c r="C60" s="91" t="s">
        <v>106</v>
      </c>
      <c r="D60" s="44">
        <f t="shared" si="43"/>
        <v>5</v>
      </c>
      <c r="E60" s="343">
        <f t="shared" si="44"/>
        <v>125</v>
      </c>
      <c r="F60" s="343">
        <f t="shared" si="45"/>
        <v>50</v>
      </c>
      <c r="G60" s="344">
        <f t="shared" si="46"/>
        <v>0</v>
      </c>
      <c r="H60" s="345">
        <f t="shared" si="47"/>
        <v>45</v>
      </c>
      <c r="I60" s="242"/>
      <c r="J60" s="242"/>
      <c r="K60" s="242">
        <v>30</v>
      </c>
      <c r="L60" s="46">
        <v>15</v>
      </c>
      <c r="M60" s="47"/>
      <c r="N60" s="344">
        <v>5</v>
      </c>
      <c r="O60" s="346">
        <f t="shared" si="48"/>
        <v>75</v>
      </c>
      <c r="P60" s="51"/>
      <c r="Q60" s="49"/>
      <c r="R60" s="59"/>
      <c r="S60" s="60"/>
      <c r="T60" s="51"/>
      <c r="U60" s="49">
        <v>45</v>
      </c>
      <c r="V60" s="49">
        <v>5</v>
      </c>
      <c r="W60" s="50">
        <v>75</v>
      </c>
      <c r="X60" s="51"/>
      <c r="Y60" s="49"/>
      <c r="Z60" s="49"/>
      <c r="AA60" s="50"/>
      <c r="AB60" s="51"/>
      <c r="AC60" s="49"/>
      <c r="AD60" s="49"/>
      <c r="AE60" s="50"/>
      <c r="AF60" s="52"/>
      <c r="AG60" s="53">
        <v>5</v>
      </c>
      <c r="AH60" s="53"/>
      <c r="AI60" s="54"/>
      <c r="AJ60" s="55">
        <f t="shared" si="49"/>
        <v>2</v>
      </c>
      <c r="AK60" s="49">
        <v>5</v>
      </c>
      <c r="AL60" s="49"/>
      <c r="AM60" s="56">
        <f t="shared" si="50"/>
        <v>5</v>
      </c>
    </row>
    <row r="61" spans="1:39" s="2" customFormat="1" ht="36" customHeight="1" x14ac:dyDescent="0.25">
      <c r="A61" s="279" t="s">
        <v>18</v>
      </c>
      <c r="B61" s="283" t="s">
        <v>93</v>
      </c>
      <c r="C61" s="91" t="s">
        <v>105</v>
      </c>
      <c r="D61" s="44">
        <f t="shared" si="43"/>
        <v>5</v>
      </c>
      <c r="E61" s="343">
        <f t="shared" si="44"/>
        <v>125</v>
      </c>
      <c r="F61" s="343">
        <f t="shared" si="45"/>
        <v>60</v>
      </c>
      <c r="G61" s="344">
        <f t="shared" si="46"/>
        <v>0</v>
      </c>
      <c r="H61" s="345">
        <f t="shared" si="47"/>
        <v>45</v>
      </c>
      <c r="I61" s="242"/>
      <c r="J61" s="242"/>
      <c r="K61" s="242">
        <v>30</v>
      </c>
      <c r="L61" s="46">
        <v>15</v>
      </c>
      <c r="M61" s="47"/>
      <c r="N61" s="344">
        <f>SUM(R61+V61+Z61+AD61)</f>
        <v>15</v>
      </c>
      <c r="O61" s="346">
        <f>SUM(S61+W61+AA61+AE61)</f>
        <v>65</v>
      </c>
      <c r="P61" s="51"/>
      <c r="Q61" s="49"/>
      <c r="R61" s="59"/>
      <c r="S61" s="60"/>
      <c r="T61" s="51"/>
      <c r="U61" s="49"/>
      <c r="V61" s="49"/>
      <c r="W61" s="50"/>
      <c r="X61" s="51"/>
      <c r="Y61" s="49">
        <v>45</v>
      </c>
      <c r="Z61" s="49">
        <v>15</v>
      </c>
      <c r="AA61" s="50">
        <v>65</v>
      </c>
      <c r="AB61" s="51"/>
      <c r="AC61" s="49"/>
      <c r="AD61" s="49"/>
      <c r="AE61" s="50"/>
      <c r="AF61" s="52"/>
      <c r="AG61" s="53"/>
      <c r="AH61" s="53">
        <v>5</v>
      </c>
      <c r="AI61" s="54"/>
      <c r="AJ61" s="55">
        <f t="shared" si="49"/>
        <v>2.4</v>
      </c>
      <c r="AK61" s="49">
        <v>5</v>
      </c>
      <c r="AL61" s="49"/>
      <c r="AM61" s="56">
        <f t="shared" si="50"/>
        <v>5</v>
      </c>
    </row>
    <row r="62" spans="1:39" s="2" customFormat="1" ht="36" customHeight="1" x14ac:dyDescent="0.25">
      <c r="A62" s="279" t="s">
        <v>43</v>
      </c>
      <c r="B62" s="283" t="s">
        <v>254</v>
      </c>
      <c r="C62" s="91" t="s">
        <v>265</v>
      </c>
      <c r="D62" s="44">
        <f t="shared" si="43"/>
        <v>1</v>
      </c>
      <c r="E62" s="343">
        <f t="shared" si="44"/>
        <v>25</v>
      </c>
      <c r="F62" s="343">
        <f t="shared" si="45"/>
        <v>20</v>
      </c>
      <c r="G62" s="344">
        <f t="shared" si="46"/>
        <v>0</v>
      </c>
      <c r="H62" s="345">
        <f t="shared" si="47"/>
        <v>15</v>
      </c>
      <c r="I62" s="242"/>
      <c r="J62" s="242"/>
      <c r="K62" s="242">
        <v>15</v>
      </c>
      <c r="L62" s="46"/>
      <c r="M62" s="47"/>
      <c r="N62" s="344">
        <f t="shared" si="48"/>
        <v>5</v>
      </c>
      <c r="O62" s="346">
        <f t="shared" si="48"/>
        <v>5</v>
      </c>
      <c r="P62" s="51"/>
      <c r="Q62" s="49"/>
      <c r="R62" s="59"/>
      <c r="S62" s="60"/>
      <c r="T62" s="51"/>
      <c r="U62" s="49">
        <v>15</v>
      </c>
      <c r="V62" s="49">
        <v>5</v>
      </c>
      <c r="W62" s="50">
        <v>5</v>
      </c>
      <c r="X62" s="51"/>
      <c r="Y62" s="49"/>
      <c r="Z62" s="49"/>
      <c r="AA62" s="50"/>
      <c r="AB62" s="51"/>
      <c r="AC62" s="49"/>
      <c r="AD62" s="49"/>
      <c r="AE62" s="50"/>
      <c r="AF62" s="52"/>
      <c r="AG62" s="53">
        <v>1</v>
      </c>
      <c r="AH62" s="53"/>
      <c r="AI62" s="54"/>
      <c r="AJ62" s="55">
        <f t="shared" si="49"/>
        <v>0.8</v>
      </c>
      <c r="AK62" s="49">
        <v>1</v>
      </c>
      <c r="AL62" s="49"/>
      <c r="AM62" s="56">
        <f t="shared" si="50"/>
        <v>1</v>
      </c>
    </row>
    <row r="63" spans="1:39" s="2" customFormat="1" ht="36" customHeight="1" thickBot="1" x14ac:dyDescent="0.3">
      <c r="A63" s="291" t="s">
        <v>56</v>
      </c>
      <c r="B63" s="283" t="s">
        <v>251</v>
      </c>
      <c r="C63" s="91" t="s">
        <v>265</v>
      </c>
      <c r="D63" s="44">
        <f t="shared" si="43"/>
        <v>2</v>
      </c>
      <c r="E63" s="343">
        <f t="shared" si="44"/>
        <v>50</v>
      </c>
      <c r="F63" s="343">
        <f t="shared" si="45"/>
        <v>30</v>
      </c>
      <c r="G63" s="344">
        <f t="shared" si="46"/>
        <v>0</v>
      </c>
      <c r="H63" s="345">
        <f t="shared" si="47"/>
        <v>30</v>
      </c>
      <c r="I63" s="242"/>
      <c r="J63" s="242"/>
      <c r="K63" s="242">
        <v>15</v>
      </c>
      <c r="L63" s="46">
        <v>15</v>
      </c>
      <c r="M63" s="47"/>
      <c r="N63" s="344">
        <f t="shared" si="48"/>
        <v>0</v>
      </c>
      <c r="O63" s="346">
        <f t="shared" si="48"/>
        <v>20</v>
      </c>
      <c r="P63" s="94"/>
      <c r="Q63" s="77"/>
      <c r="R63" s="93"/>
      <c r="S63" s="121"/>
      <c r="T63" s="94"/>
      <c r="U63" s="77">
        <v>30</v>
      </c>
      <c r="V63" s="77"/>
      <c r="W63" s="82">
        <v>20</v>
      </c>
      <c r="X63" s="94"/>
      <c r="Y63" s="77"/>
      <c r="Z63" s="77"/>
      <c r="AA63" s="82"/>
      <c r="AB63" s="94"/>
      <c r="AC63" s="77"/>
      <c r="AD63" s="77"/>
      <c r="AE63" s="82"/>
      <c r="AF63" s="95"/>
      <c r="AG63" s="84">
        <v>2</v>
      </c>
      <c r="AH63" s="84"/>
      <c r="AI63" s="96"/>
      <c r="AJ63" s="76">
        <f t="shared" si="49"/>
        <v>1.2</v>
      </c>
      <c r="AK63" s="77">
        <v>2</v>
      </c>
      <c r="AL63" s="77"/>
      <c r="AM63" s="78">
        <f t="shared" si="50"/>
        <v>2</v>
      </c>
    </row>
    <row r="64" spans="1:39" s="3" customFormat="1" ht="44.1" customHeight="1" thickBot="1" x14ac:dyDescent="0.3">
      <c r="A64" s="289" t="s">
        <v>86</v>
      </c>
      <c r="B64" s="290" t="s">
        <v>255</v>
      </c>
      <c r="C64" s="132"/>
      <c r="D64" s="133">
        <f t="shared" ref="D64:N64" si="52">SUM(D65:D67)</f>
        <v>7</v>
      </c>
      <c r="E64" s="134">
        <f t="shared" si="52"/>
        <v>180</v>
      </c>
      <c r="F64" s="134">
        <f t="shared" si="52"/>
        <v>0</v>
      </c>
      <c r="G64" s="134">
        <f t="shared" si="52"/>
        <v>0</v>
      </c>
      <c r="H64" s="134">
        <f t="shared" si="52"/>
        <v>0</v>
      </c>
      <c r="I64" s="135">
        <f t="shared" si="52"/>
        <v>0</v>
      </c>
      <c r="J64" s="135">
        <f t="shared" si="52"/>
        <v>0</v>
      </c>
      <c r="K64" s="135">
        <f t="shared" ref="K64" si="53">SUM(K65:K67)</f>
        <v>0</v>
      </c>
      <c r="L64" s="135">
        <f t="shared" si="52"/>
        <v>0</v>
      </c>
      <c r="M64" s="135">
        <f t="shared" si="52"/>
        <v>0</v>
      </c>
      <c r="N64" s="135">
        <f t="shared" si="52"/>
        <v>0</v>
      </c>
      <c r="O64" s="135">
        <f>SUM(O65:O67)</f>
        <v>180</v>
      </c>
      <c r="P64" s="136">
        <f>SUM(P65:P67)</f>
        <v>0</v>
      </c>
      <c r="Q64" s="134">
        <f t="shared" ref="Q64:AI64" si="54">SUM(Q65:Q67)</f>
        <v>0</v>
      </c>
      <c r="R64" s="134">
        <f t="shared" si="54"/>
        <v>0</v>
      </c>
      <c r="S64" s="135">
        <f t="shared" si="54"/>
        <v>0</v>
      </c>
      <c r="T64" s="136">
        <f t="shared" si="54"/>
        <v>0</v>
      </c>
      <c r="U64" s="134">
        <f t="shared" si="54"/>
        <v>0</v>
      </c>
      <c r="V64" s="134">
        <f t="shared" si="54"/>
        <v>0</v>
      </c>
      <c r="W64" s="135">
        <f t="shared" si="54"/>
        <v>0</v>
      </c>
      <c r="X64" s="136">
        <f t="shared" si="54"/>
        <v>0</v>
      </c>
      <c r="Y64" s="134">
        <f t="shared" si="54"/>
        <v>0</v>
      </c>
      <c r="Z64" s="134">
        <f t="shared" si="54"/>
        <v>0</v>
      </c>
      <c r="AA64" s="135">
        <f t="shared" si="54"/>
        <v>90</v>
      </c>
      <c r="AB64" s="136">
        <f t="shared" si="54"/>
        <v>0</v>
      </c>
      <c r="AC64" s="134">
        <f t="shared" si="54"/>
        <v>0</v>
      </c>
      <c r="AD64" s="134">
        <f t="shared" si="54"/>
        <v>0</v>
      </c>
      <c r="AE64" s="135">
        <f t="shared" si="54"/>
        <v>90</v>
      </c>
      <c r="AF64" s="133">
        <f t="shared" si="54"/>
        <v>0</v>
      </c>
      <c r="AG64" s="137">
        <f t="shared" si="54"/>
        <v>0</v>
      </c>
      <c r="AH64" s="137">
        <f>SUM(AH65:AH67)</f>
        <v>3</v>
      </c>
      <c r="AI64" s="138">
        <f t="shared" si="54"/>
        <v>4</v>
      </c>
      <c r="AJ64" s="164">
        <f>SUM(AJ65:AJ67)</f>
        <v>0</v>
      </c>
      <c r="AK64" s="134">
        <f>SUM(AK65:AK67)</f>
        <v>7</v>
      </c>
      <c r="AL64" s="378">
        <f>SUM(AL65:AL67)</f>
        <v>0</v>
      </c>
      <c r="AM64" s="165">
        <f>SUM(AM65:AM67)</f>
        <v>7</v>
      </c>
    </row>
    <row r="65" spans="1:39" s="2" customFormat="1" ht="64.8" customHeight="1" thickBot="1" x14ac:dyDescent="0.3">
      <c r="A65" s="287" t="s">
        <v>9</v>
      </c>
      <c r="B65" s="283" t="s">
        <v>96</v>
      </c>
      <c r="C65" s="86" t="s">
        <v>266</v>
      </c>
      <c r="D65" s="44">
        <f>SUM(AF65:AI65)</f>
        <v>1</v>
      </c>
      <c r="E65" s="343">
        <f>SUM(F65,O65)</f>
        <v>30</v>
      </c>
      <c r="F65" s="343">
        <f>SUM(G65:H65,N65)</f>
        <v>0</v>
      </c>
      <c r="G65" s="344">
        <f t="shared" ref="G65:H67" si="55">SUM(P65+T65+X65+AB65)</f>
        <v>0</v>
      </c>
      <c r="H65" s="345">
        <f t="shared" si="55"/>
        <v>0</v>
      </c>
      <c r="I65" s="242"/>
      <c r="J65" s="242"/>
      <c r="K65" s="242"/>
      <c r="L65" s="47"/>
      <c r="M65" s="47"/>
      <c r="N65" s="344">
        <f t="shared" ref="N65:O67" si="56">SUM(R65+V65+Z65+AD65)</f>
        <v>0</v>
      </c>
      <c r="O65" s="346">
        <f t="shared" si="56"/>
        <v>30</v>
      </c>
      <c r="P65" s="87"/>
      <c r="Q65" s="66"/>
      <c r="R65" s="66"/>
      <c r="S65" s="68"/>
      <c r="T65" s="87"/>
      <c r="U65" s="66"/>
      <c r="V65" s="66"/>
      <c r="W65" s="68"/>
      <c r="X65" s="87"/>
      <c r="Y65" s="66"/>
      <c r="Z65" s="66"/>
      <c r="AA65" s="68">
        <v>30</v>
      </c>
      <c r="AB65" s="87"/>
      <c r="AC65" s="66"/>
      <c r="AD65" s="66"/>
      <c r="AE65" s="68"/>
      <c r="AF65" s="88"/>
      <c r="AG65" s="89"/>
      <c r="AH65" s="89">
        <v>1</v>
      </c>
      <c r="AI65" s="90"/>
      <c r="AJ65" s="65">
        <f>F65/25</f>
        <v>0</v>
      </c>
      <c r="AK65" s="67">
        <v>1</v>
      </c>
      <c r="AL65" s="67"/>
      <c r="AM65" s="67">
        <v>1</v>
      </c>
    </row>
    <row r="66" spans="1:39" s="2" customFormat="1" ht="58.2" customHeight="1" thickBot="1" x14ac:dyDescent="0.3">
      <c r="A66" s="279" t="s">
        <v>8</v>
      </c>
      <c r="B66" s="284" t="s">
        <v>253</v>
      </c>
      <c r="C66" s="86" t="s">
        <v>270</v>
      </c>
      <c r="D66" s="44">
        <f>SUM(AF66:AI66)</f>
        <v>4</v>
      </c>
      <c r="E66" s="343">
        <f>SUM(F66,O66)</f>
        <v>90</v>
      </c>
      <c r="F66" s="343">
        <f>SUM(G66:H66,N66)</f>
        <v>0</v>
      </c>
      <c r="G66" s="344">
        <f t="shared" si="55"/>
        <v>0</v>
      </c>
      <c r="H66" s="345">
        <f t="shared" si="55"/>
        <v>0</v>
      </c>
      <c r="I66" s="242"/>
      <c r="J66" s="242"/>
      <c r="K66" s="242"/>
      <c r="L66" s="47"/>
      <c r="M66" s="47"/>
      <c r="N66" s="344">
        <f t="shared" si="56"/>
        <v>0</v>
      </c>
      <c r="O66" s="346">
        <f t="shared" si="56"/>
        <v>90</v>
      </c>
      <c r="P66" s="51"/>
      <c r="Q66" s="49"/>
      <c r="R66" s="59"/>
      <c r="S66" s="60"/>
      <c r="T66" s="51"/>
      <c r="U66" s="49"/>
      <c r="V66" s="49"/>
      <c r="W66" s="50"/>
      <c r="X66" s="51"/>
      <c r="Y66" s="49"/>
      <c r="Z66" s="49"/>
      <c r="AA66" s="50">
        <v>60</v>
      </c>
      <c r="AB66" s="51"/>
      <c r="AC66" s="49"/>
      <c r="AD66" s="49"/>
      <c r="AE66" s="264">
        <v>30</v>
      </c>
      <c r="AF66" s="52"/>
      <c r="AG66" s="53"/>
      <c r="AH66" s="53">
        <v>2</v>
      </c>
      <c r="AI66" s="54">
        <v>2</v>
      </c>
      <c r="AJ66" s="55">
        <f>F66/25</f>
        <v>0</v>
      </c>
      <c r="AK66" s="56">
        <v>4</v>
      </c>
      <c r="AL66" s="56"/>
      <c r="AM66" s="56">
        <v>4</v>
      </c>
    </row>
    <row r="67" spans="1:39" s="2" customFormat="1" ht="57.6" customHeight="1" thickBot="1" x14ac:dyDescent="0.3">
      <c r="A67" s="279" t="s">
        <v>7</v>
      </c>
      <c r="B67" s="283" t="s">
        <v>97</v>
      </c>
      <c r="C67" s="86" t="s">
        <v>267</v>
      </c>
      <c r="D67" s="44">
        <f>SUM(AF67:AI67)</f>
        <v>2</v>
      </c>
      <c r="E67" s="343">
        <f>SUM(F67,O67)</f>
        <v>60</v>
      </c>
      <c r="F67" s="343">
        <f>SUM(G67:H67,N67)</f>
        <v>0</v>
      </c>
      <c r="G67" s="344">
        <f t="shared" si="55"/>
        <v>0</v>
      </c>
      <c r="H67" s="345">
        <f t="shared" si="55"/>
        <v>0</v>
      </c>
      <c r="I67" s="242"/>
      <c r="J67" s="242"/>
      <c r="K67" s="242"/>
      <c r="L67" s="47"/>
      <c r="M67" s="47"/>
      <c r="N67" s="344">
        <f t="shared" si="56"/>
        <v>0</v>
      </c>
      <c r="O67" s="346">
        <f t="shared" si="56"/>
        <v>60</v>
      </c>
      <c r="P67" s="51"/>
      <c r="Q67" s="49"/>
      <c r="R67" s="59"/>
      <c r="S67" s="60"/>
      <c r="T67" s="51"/>
      <c r="U67" s="49"/>
      <c r="V67" s="49"/>
      <c r="W67" s="50"/>
      <c r="X67" s="51"/>
      <c r="Y67" s="49"/>
      <c r="Z67" s="49"/>
      <c r="AA67" s="50"/>
      <c r="AB67" s="51"/>
      <c r="AC67" s="49"/>
      <c r="AD67" s="49"/>
      <c r="AE67" s="50">
        <v>60</v>
      </c>
      <c r="AF67" s="52"/>
      <c r="AG67" s="53"/>
      <c r="AH67" s="53"/>
      <c r="AI67" s="54">
        <v>2</v>
      </c>
      <c r="AJ67" s="139">
        <f>F67/25</f>
        <v>0</v>
      </c>
      <c r="AK67" s="140">
        <v>2</v>
      </c>
      <c r="AL67" s="140"/>
      <c r="AM67" s="140">
        <v>2</v>
      </c>
    </row>
    <row r="68" spans="1:39" s="149" customFormat="1" ht="44.1" customHeight="1" thickBot="1" x14ac:dyDescent="0.3">
      <c r="A68" s="292" t="s">
        <v>116</v>
      </c>
      <c r="B68" s="293" t="s">
        <v>130</v>
      </c>
      <c r="C68" s="150"/>
      <c r="D68" s="151">
        <f t="shared" ref="D68:AI68" si="57">SUM(D69:D81)</f>
        <v>36</v>
      </c>
      <c r="E68" s="152">
        <f t="shared" si="57"/>
        <v>900</v>
      </c>
      <c r="F68" s="152">
        <f t="shared" si="57"/>
        <v>430</v>
      </c>
      <c r="G68" s="152">
        <f t="shared" si="57"/>
        <v>0</v>
      </c>
      <c r="H68" s="152">
        <f t="shared" si="57"/>
        <v>375</v>
      </c>
      <c r="I68" s="152">
        <f t="shared" si="57"/>
        <v>0</v>
      </c>
      <c r="J68" s="152">
        <f t="shared" si="57"/>
        <v>45</v>
      </c>
      <c r="K68" s="152">
        <f t="shared" ref="K68" si="58">SUM(K69:K81)</f>
        <v>210</v>
      </c>
      <c r="L68" s="152">
        <f t="shared" si="57"/>
        <v>120</v>
      </c>
      <c r="M68" s="152">
        <f t="shared" si="57"/>
        <v>0</v>
      </c>
      <c r="N68" s="152">
        <f t="shared" si="57"/>
        <v>55</v>
      </c>
      <c r="O68" s="153">
        <f t="shared" si="57"/>
        <v>470</v>
      </c>
      <c r="P68" s="154">
        <f t="shared" si="57"/>
        <v>0</v>
      </c>
      <c r="Q68" s="152">
        <f t="shared" si="57"/>
        <v>60</v>
      </c>
      <c r="R68" s="152">
        <f t="shared" si="57"/>
        <v>5</v>
      </c>
      <c r="S68" s="153">
        <f t="shared" si="57"/>
        <v>85</v>
      </c>
      <c r="T68" s="154">
        <f t="shared" si="57"/>
        <v>0</v>
      </c>
      <c r="U68" s="152">
        <f t="shared" si="57"/>
        <v>165</v>
      </c>
      <c r="V68" s="152">
        <f t="shared" si="57"/>
        <v>15</v>
      </c>
      <c r="W68" s="153">
        <f t="shared" si="57"/>
        <v>170</v>
      </c>
      <c r="X68" s="154">
        <f t="shared" si="57"/>
        <v>0</v>
      </c>
      <c r="Y68" s="152">
        <f t="shared" si="57"/>
        <v>75</v>
      </c>
      <c r="Z68" s="152">
        <f t="shared" si="57"/>
        <v>25</v>
      </c>
      <c r="AA68" s="153">
        <f t="shared" si="57"/>
        <v>75</v>
      </c>
      <c r="AB68" s="154">
        <f t="shared" si="57"/>
        <v>0</v>
      </c>
      <c r="AC68" s="152">
        <f t="shared" si="57"/>
        <v>75</v>
      </c>
      <c r="AD68" s="152">
        <f t="shared" si="57"/>
        <v>10</v>
      </c>
      <c r="AE68" s="153">
        <f t="shared" si="57"/>
        <v>140</v>
      </c>
      <c r="AF68" s="151">
        <f t="shared" si="57"/>
        <v>6</v>
      </c>
      <c r="AG68" s="155">
        <f t="shared" si="57"/>
        <v>14</v>
      </c>
      <c r="AH68" s="155">
        <f t="shared" si="57"/>
        <v>7</v>
      </c>
      <c r="AI68" s="156">
        <f t="shared" si="57"/>
        <v>9</v>
      </c>
      <c r="AJ68" s="157">
        <f>SUM(AJ69:AJ81)</f>
        <v>17.2</v>
      </c>
      <c r="AK68" s="155">
        <f>SUM(AK69:AK81)</f>
        <v>36</v>
      </c>
      <c r="AL68" s="155">
        <f>SUM(AL69:AL81)</f>
        <v>0</v>
      </c>
      <c r="AM68" s="155">
        <f>SUM(AM69:AM81)</f>
        <v>36</v>
      </c>
    </row>
    <row r="69" spans="1:39" s="2" customFormat="1" ht="36" customHeight="1" x14ac:dyDescent="0.25">
      <c r="A69" s="287" t="s">
        <v>9</v>
      </c>
      <c r="B69" s="283" t="s">
        <v>121</v>
      </c>
      <c r="C69" s="86" t="s">
        <v>104</v>
      </c>
      <c r="D69" s="44">
        <f t="shared" ref="D69:D81" si="59">SUM(AF69:AI69)</f>
        <v>4</v>
      </c>
      <c r="E69" s="343">
        <f t="shared" ref="E69:E81" si="60">SUM(F69,O69)</f>
        <v>100</v>
      </c>
      <c r="F69" s="343">
        <f t="shared" ref="F69:F81" si="61">SUM(G69:H69,N69)</f>
        <v>35</v>
      </c>
      <c r="G69" s="344">
        <f t="shared" ref="G69:G81" si="62">SUM(P69+T69+X69+AB69)</f>
        <v>0</v>
      </c>
      <c r="H69" s="345">
        <f t="shared" ref="H69:H81" si="63">SUM(Q69+U69+Y69+AC69)</f>
        <v>30</v>
      </c>
      <c r="I69" s="242"/>
      <c r="J69" s="242"/>
      <c r="K69" s="242">
        <v>15</v>
      </c>
      <c r="L69" s="46">
        <v>15</v>
      </c>
      <c r="M69" s="47"/>
      <c r="N69" s="344">
        <f t="shared" ref="N69:N77" si="64">SUM(R69+V69+Z69+AD69)</f>
        <v>5</v>
      </c>
      <c r="O69" s="346">
        <f t="shared" ref="O69:O78" si="65">SUM(S69+W69+AA69+AE69)</f>
        <v>65</v>
      </c>
      <c r="P69" s="87"/>
      <c r="Q69" s="66">
        <v>30</v>
      </c>
      <c r="R69" s="66">
        <v>5</v>
      </c>
      <c r="S69" s="68">
        <v>65</v>
      </c>
      <c r="T69" s="87"/>
      <c r="U69" s="66"/>
      <c r="V69" s="66"/>
      <c r="W69" s="68"/>
      <c r="X69" s="87"/>
      <c r="Y69" s="66"/>
      <c r="Z69" s="66"/>
      <c r="AA69" s="68"/>
      <c r="AB69" s="87"/>
      <c r="AC69" s="66"/>
      <c r="AD69" s="66"/>
      <c r="AE69" s="68"/>
      <c r="AF69" s="88">
        <v>4</v>
      </c>
      <c r="AG69" s="89"/>
      <c r="AH69" s="89"/>
      <c r="AI69" s="90"/>
      <c r="AJ69" s="65">
        <f t="shared" ref="AJ69:AJ81" si="66">F69/25</f>
        <v>1.4</v>
      </c>
      <c r="AK69" s="66">
        <v>4</v>
      </c>
      <c r="AL69" s="66"/>
      <c r="AM69" s="67">
        <f t="shared" ref="AM69:AM81" si="67">E69/25</f>
        <v>4</v>
      </c>
    </row>
    <row r="70" spans="1:39" s="2" customFormat="1" ht="36" customHeight="1" x14ac:dyDescent="0.25">
      <c r="A70" s="279" t="s">
        <v>8</v>
      </c>
      <c r="B70" s="283" t="s">
        <v>256</v>
      </c>
      <c r="C70" s="91" t="s">
        <v>103</v>
      </c>
      <c r="D70" s="44">
        <f t="shared" si="59"/>
        <v>4</v>
      </c>
      <c r="E70" s="343">
        <f t="shared" si="60"/>
        <v>100</v>
      </c>
      <c r="F70" s="343">
        <f t="shared" si="61"/>
        <v>30</v>
      </c>
      <c r="G70" s="344">
        <f t="shared" si="62"/>
        <v>0</v>
      </c>
      <c r="H70" s="345">
        <f t="shared" si="63"/>
        <v>30</v>
      </c>
      <c r="I70" s="242"/>
      <c r="J70" s="242"/>
      <c r="K70" s="242">
        <v>15</v>
      </c>
      <c r="L70" s="46">
        <v>15</v>
      </c>
      <c r="M70" s="47"/>
      <c r="N70" s="344">
        <f t="shared" si="64"/>
        <v>0</v>
      </c>
      <c r="O70" s="346">
        <f t="shared" si="65"/>
        <v>70</v>
      </c>
      <c r="P70" s="51"/>
      <c r="Q70" s="49"/>
      <c r="R70" s="59"/>
      <c r="S70" s="60"/>
      <c r="T70" s="51"/>
      <c r="U70" s="49"/>
      <c r="V70" s="49"/>
      <c r="W70" s="50"/>
      <c r="X70" s="51"/>
      <c r="Y70" s="49"/>
      <c r="Z70" s="49"/>
      <c r="AA70" s="50"/>
      <c r="AB70" s="51"/>
      <c r="AC70" s="49">
        <v>30</v>
      </c>
      <c r="AD70" s="49"/>
      <c r="AE70" s="50">
        <v>70</v>
      </c>
      <c r="AF70" s="52"/>
      <c r="AG70" s="53"/>
      <c r="AH70" s="53"/>
      <c r="AI70" s="54">
        <v>4</v>
      </c>
      <c r="AJ70" s="55">
        <f t="shared" si="66"/>
        <v>1.2</v>
      </c>
      <c r="AK70" s="49">
        <v>4</v>
      </c>
      <c r="AL70" s="49"/>
      <c r="AM70" s="56">
        <f t="shared" si="67"/>
        <v>4</v>
      </c>
    </row>
    <row r="71" spans="1:39" s="2" customFormat="1" ht="36" customHeight="1" x14ac:dyDescent="0.25">
      <c r="A71" s="279" t="s">
        <v>7</v>
      </c>
      <c r="B71" s="284" t="s">
        <v>123</v>
      </c>
      <c r="C71" s="91" t="s">
        <v>266</v>
      </c>
      <c r="D71" s="44">
        <f t="shared" si="59"/>
        <v>2</v>
      </c>
      <c r="E71" s="343">
        <f t="shared" si="60"/>
        <v>50</v>
      </c>
      <c r="F71" s="343">
        <f t="shared" si="61"/>
        <v>40</v>
      </c>
      <c r="G71" s="344">
        <f t="shared" si="62"/>
        <v>0</v>
      </c>
      <c r="H71" s="345">
        <f t="shared" si="63"/>
        <v>30</v>
      </c>
      <c r="I71" s="242"/>
      <c r="J71" s="242"/>
      <c r="K71" s="242">
        <v>15</v>
      </c>
      <c r="L71" s="46">
        <v>15</v>
      </c>
      <c r="M71" s="47"/>
      <c r="N71" s="344">
        <f t="shared" si="64"/>
        <v>10</v>
      </c>
      <c r="O71" s="346">
        <f t="shared" si="65"/>
        <v>10</v>
      </c>
      <c r="P71" s="51"/>
      <c r="Q71" s="49"/>
      <c r="R71" s="59"/>
      <c r="S71" s="60"/>
      <c r="T71" s="51"/>
      <c r="U71" s="49"/>
      <c r="V71" s="49"/>
      <c r="W71" s="50"/>
      <c r="X71" s="51"/>
      <c r="Y71" s="49">
        <v>30</v>
      </c>
      <c r="Z71" s="49">
        <v>10</v>
      </c>
      <c r="AA71" s="50">
        <v>10</v>
      </c>
      <c r="AB71" s="51"/>
      <c r="AC71" s="49"/>
      <c r="AD71" s="49"/>
      <c r="AE71" s="50"/>
      <c r="AF71" s="52"/>
      <c r="AG71" s="53"/>
      <c r="AH71" s="53">
        <v>2</v>
      </c>
      <c r="AI71" s="54"/>
      <c r="AJ71" s="55">
        <f t="shared" si="66"/>
        <v>1.6</v>
      </c>
      <c r="AK71" s="49">
        <v>2</v>
      </c>
      <c r="AL71" s="49"/>
      <c r="AM71" s="56">
        <f t="shared" si="67"/>
        <v>2</v>
      </c>
    </row>
    <row r="72" spans="1:39" s="2" customFormat="1" ht="36" customHeight="1" x14ac:dyDescent="0.25">
      <c r="A72" s="279" t="s">
        <v>6</v>
      </c>
      <c r="B72" s="283" t="s">
        <v>119</v>
      </c>
      <c r="C72" s="91" t="s">
        <v>267</v>
      </c>
      <c r="D72" s="44">
        <f t="shared" si="59"/>
        <v>3</v>
      </c>
      <c r="E72" s="343">
        <f t="shared" si="60"/>
        <v>75</v>
      </c>
      <c r="F72" s="343">
        <f t="shared" si="61"/>
        <v>30</v>
      </c>
      <c r="G72" s="344">
        <f t="shared" si="62"/>
        <v>0</v>
      </c>
      <c r="H72" s="345">
        <f t="shared" si="63"/>
        <v>30</v>
      </c>
      <c r="I72" s="242"/>
      <c r="J72" s="242">
        <v>15</v>
      </c>
      <c r="K72" s="242">
        <v>15</v>
      </c>
      <c r="L72" s="46"/>
      <c r="M72" s="47"/>
      <c r="N72" s="344">
        <f t="shared" si="64"/>
        <v>0</v>
      </c>
      <c r="O72" s="346">
        <f t="shared" si="65"/>
        <v>45</v>
      </c>
      <c r="P72" s="51"/>
      <c r="Q72" s="49"/>
      <c r="R72" s="59"/>
      <c r="S72" s="60"/>
      <c r="T72" s="51"/>
      <c r="U72" s="49"/>
      <c r="V72" s="49"/>
      <c r="W72" s="50"/>
      <c r="X72" s="51"/>
      <c r="Y72" s="49"/>
      <c r="Z72" s="49"/>
      <c r="AA72" s="50"/>
      <c r="AB72" s="51"/>
      <c r="AC72" s="49">
        <v>30</v>
      </c>
      <c r="AD72" s="49"/>
      <c r="AE72" s="50">
        <v>45</v>
      </c>
      <c r="AF72" s="52"/>
      <c r="AG72" s="53"/>
      <c r="AH72" s="53"/>
      <c r="AI72" s="54">
        <v>3</v>
      </c>
      <c r="AJ72" s="55">
        <f t="shared" si="66"/>
        <v>1.2</v>
      </c>
      <c r="AK72" s="49">
        <v>3</v>
      </c>
      <c r="AL72" s="49"/>
      <c r="AM72" s="56">
        <f t="shared" si="67"/>
        <v>3</v>
      </c>
    </row>
    <row r="73" spans="1:39" s="2" customFormat="1" ht="36" customHeight="1" x14ac:dyDescent="0.25">
      <c r="A73" s="279" t="s">
        <v>5</v>
      </c>
      <c r="B73" s="283" t="s">
        <v>118</v>
      </c>
      <c r="C73" s="91" t="s">
        <v>267</v>
      </c>
      <c r="D73" s="44">
        <f t="shared" si="59"/>
        <v>2</v>
      </c>
      <c r="E73" s="343">
        <f t="shared" si="60"/>
        <v>50</v>
      </c>
      <c r="F73" s="343">
        <f t="shared" si="61"/>
        <v>25</v>
      </c>
      <c r="G73" s="344">
        <f t="shared" si="62"/>
        <v>0</v>
      </c>
      <c r="H73" s="345">
        <f t="shared" si="63"/>
        <v>15</v>
      </c>
      <c r="I73" s="242"/>
      <c r="J73" s="242"/>
      <c r="K73" s="242">
        <v>15</v>
      </c>
      <c r="L73" s="46"/>
      <c r="M73" s="47"/>
      <c r="N73" s="344">
        <f t="shared" si="64"/>
        <v>10</v>
      </c>
      <c r="O73" s="346">
        <f t="shared" si="65"/>
        <v>25</v>
      </c>
      <c r="P73" s="51"/>
      <c r="Q73" s="49"/>
      <c r="R73" s="59"/>
      <c r="S73" s="60"/>
      <c r="T73" s="51"/>
      <c r="U73" s="49"/>
      <c r="V73" s="49"/>
      <c r="W73" s="50"/>
      <c r="X73" s="51"/>
      <c r="Y73" s="49"/>
      <c r="Z73" s="49"/>
      <c r="AA73" s="50"/>
      <c r="AB73" s="51"/>
      <c r="AC73" s="49">
        <v>15</v>
      </c>
      <c r="AD73" s="49">
        <v>10</v>
      </c>
      <c r="AE73" s="50">
        <v>25</v>
      </c>
      <c r="AF73" s="52"/>
      <c r="AG73" s="53"/>
      <c r="AH73" s="53"/>
      <c r="AI73" s="54">
        <v>2</v>
      </c>
      <c r="AJ73" s="55">
        <f t="shared" si="66"/>
        <v>1</v>
      </c>
      <c r="AK73" s="49">
        <v>2</v>
      </c>
      <c r="AL73" s="49"/>
      <c r="AM73" s="56">
        <f t="shared" si="67"/>
        <v>2</v>
      </c>
    </row>
    <row r="74" spans="1:39" s="2" customFormat="1" ht="36" customHeight="1" x14ac:dyDescent="0.25">
      <c r="A74" s="279" t="s">
        <v>4</v>
      </c>
      <c r="B74" s="283" t="s">
        <v>120</v>
      </c>
      <c r="C74" s="91" t="s">
        <v>265</v>
      </c>
      <c r="D74" s="44">
        <f t="shared" si="59"/>
        <v>2</v>
      </c>
      <c r="E74" s="343">
        <f t="shared" si="60"/>
        <v>50</v>
      </c>
      <c r="F74" s="343">
        <f t="shared" si="61"/>
        <v>30</v>
      </c>
      <c r="G74" s="344">
        <f t="shared" si="62"/>
        <v>0</v>
      </c>
      <c r="H74" s="345">
        <f t="shared" si="63"/>
        <v>30</v>
      </c>
      <c r="I74" s="242"/>
      <c r="J74" s="242">
        <v>30</v>
      </c>
      <c r="K74" s="242"/>
      <c r="L74" s="46"/>
      <c r="M74" s="47"/>
      <c r="N74" s="344">
        <f t="shared" si="64"/>
        <v>0</v>
      </c>
      <c r="O74" s="346">
        <f t="shared" si="65"/>
        <v>20</v>
      </c>
      <c r="P74" s="51"/>
      <c r="Q74" s="49"/>
      <c r="R74" s="59"/>
      <c r="S74" s="60"/>
      <c r="T74" s="51"/>
      <c r="U74" s="49">
        <v>30</v>
      </c>
      <c r="V74" s="49"/>
      <c r="W74" s="50">
        <v>20</v>
      </c>
      <c r="X74" s="51"/>
      <c r="Y74" s="49"/>
      <c r="Z74" s="49"/>
      <c r="AA74" s="50"/>
      <c r="AB74" s="51"/>
      <c r="AC74" s="49"/>
      <c r="AD74" s="49"/>
      <c r="AE74" s="50"/>
      <c r="AF74" s="52"/>
      <c r="AG74" s="53">
        <v>2</v>
      </c>
      <c r="AH74" s="53"/>
      <c r="AI74" s="54"/>
      <c r="AJ74" s="55">
        <f t="shared" si="66"/>
        <v>1.2</v>
      </c>
      <c r="AK74" s="49">
        <v>2</v>
      </c>
      <c r="AL74" s="49"/>
      <c r="AM74" s="56">
        <f t="shared" si="67"/>
        <v>2</v>
      </c>
    </row>
    <row r="75" spans="1:39" s="2" customFormat="1" ht="36" customHeight="1" x14ac:dyDescent="0.25">
      <c r="A75" s="279" t="s">
        <v>14</v>
      </c>
      <c r="B75" s="284" t="s">
        <v>124</v>
      </c>
      <c r="C75" s="91" t="s">
        <v>265</v>
      </c>
      <c r="D75" s="44">
        <f t="shared" si="59"/>
        <v>2</v>
      </c>
      <c r="E75" s="343">
        <f t="shared" si="60"/>
        <v>50</v>
      </c>
      <c r="F75" s="343">
        <f t="shared" si="61"/>
        <v>20</v>
      </c>
      <c r="G75" s="344">
        <f t="shared" si="62"/>
        <v>0</v>
      </c>
      <c r="H75" s="345">
        <f t="shared" si="63"/>
        <v>15</v>
      </c>
      <c r="I75" s="242"/>
      <c r="J75" s="242"/>
      <c r="K75" s="242">
        <v>15</v>
      </c>
      <c r="L75" s="46"/>
      <c r="M75" s="47"/>
      <c r="N75" s="344">
        <f t="shared" si="64"/>
        <v>5</v>
      </c>
      <c r="O75" s="346">
        <f t="shared" si="65"/>
        <v>30</v>
      </c>
      <c r="P75" s="51"/>
      <c r="Q75" s="49"/>
      <c r="R75" s="59"/>
      <c r="S75" s="60"/>
      <c r="T75" s="51"/>
      <c r="U75" s="49">
        <v>15</v>
      </c>
      <c r="V75" s="49">
        <v>5</v>
      </c>
      <c r="W75" s="50">
        <v>30</v>
      </c>
      <c r="X75" s="51"/>
      <c r="Y75" s="49"/>
      <c r="Z75" s="49"/>
      <c r="AA75" s="50"/>
      <c r="AB75" s="51"/>
      <c r="AC75" s="49"/>
      <c r="AD75" s="49"/>
      <c r="AE75" s="50"/>
      <c r="AF75" s="52"/>
      <c r="AG75" s="53">
        <v>2</v>
      </c>
      <c r="AH75" s="53"/>
      <c r="AI75" s="54"/>
      <c r="AJ75" s="55">
        <f t="shared" si="66"/>
        <v>0.8</v>
      </c>
      <c r="AK75" s="49">
        <v>2</v>
      </c>
      <c r="AL75" s="49"/>
      <c r="AM75" s="56">
        <f t="shared" si="67"/>
        <v>2</v>
      </c>
    </row>
    <row r="76" spans="1:39" s="253" customFormat="1" ht="36" customHeight="1" x14ac:dyDescent="0.25">
      <c r="A76" s="294" t="s">
        <v>15</v>
      </c>
      <c r="B76" s="295" t="s">
        <v>235</v>
      </c>
      <c r="C76" s="91" t="s">
        <v>264</v>
      </c>
      <c r="D76" s="240">
        <f t="shared" si="59"/>
        <v>2</v>
      </c>
      <c r="E76" s="343">
        <f t="shared" si="60"/>
        <v>50</v>
      </c>
      <c r="F76" s="343">
        <f t="shared" si="61"/>
        <v>30</v>
      </c>
      <c r="G76" s="344">
        <f t="shared" si="62"/>
        <v>0</v>
      </c>
      <c r="H76" s="345">
        <f t="shared" si="63"/>
        <v>30</v>
      </c>
      <c r="I76" s="242"/>
      <c r="J76" s="242"/>
      <c r="K76" s="242">
        <v>15</v>
      </c>
      <c r="L76" s="241">
        <v>15</v>
      </c>
      <c r="M76" s="242"/>
      <c r="N76" s="344">
        <f t="shared" si="64"/>
        <v>0</v>
      </c>
      <c r="O76" s="346">
        <f t="shared" si="65"/>
        <v>20</v>
      </c>
      <c r="P76" s="243"/>
      <c r="Q76" s="244">
        <v>30</v>
      </c>
      <c r="R76" s="245"/>
      <c r="S76" s="246">
        <v>20</v>
      </c>
      <c r="T76" s="243"/>
      <c r="U76" s="244"/>
      <c r="V76" s="244"/>
      <c r="W76" s="247"/>
      <c r="X76" s="243"/>
      <c r="Y76" s="244"/>
      <c r="Z76" s="244"/>
      <c r="AA76" s="247"/>
      <c r="AB76" s="243"/>
      <c r="AC76" s="244"/>
      <c r="AD76" s="244"/>
      <c r="AE76" s="247"/>
      <c r="AF76" s="248">
        <v>2</v>
      </c>
      <c r="AG76" s="249"/>
      <c r="AH76" s="249"/>
      <c r="AI76" s="250"/>
      <c r="AJ76" s="251">
        <f t="shared" si="66"/>
        <v>1.2</v>
      </c>
      <c r="AK76" s="244">
        <v>2</v>
      </c>
      <c r="AL76" s="244"/>
      <c r="AM76" s="252">
        <f t="shared" si="67"/>
        <v>2</v>
      </c>
    </row>
    <row r="77" spans="1:39" s="2" customFormat="1" ht="36" customHeight="1" x14ac:dyDescent="0.25">
      <c r="A77" s="279" t="s">
        <v>16</v>
      </c>
      <c r="B77" s="283" t="s">
        <v>122</v>
      </c>
      <c r="C77" s="91" t="s">
        <v>106</v>
      </c>
      <c r="D77" s="44">
        <f t="shared" si="59"/>
        <v>2</v>
      </c>
      <c r="E77" s="343">
        <f t="shared" si="60"/>
        <v>50</v>
      </c>
      <c r="F77" s="343">
        <f t="shared" si="61"/>
        <v>30</v>
      </c>
      <c r="G77" s="344">
        <f t="shared" si="62"/>
        <v>0</v>
      </c>
      <c r="H77" s="345">
        <f t="shared" si="63"/>
        <v>30</v>
      </c>
      <c r="I77" s="242"/>
      <c r="J77" s="242"/>
      <c r="K77" s="242">
        <v>15</v>
      </c>
      <c r="L77" s="46">
        <v>15</v>
      </c>
      <c r="M77" s="47"/>
      <c r="N77" s="344">
        <f t="shared" si="64"/>
        <v>0</v>
      </c>
      <c r="O77" s="346">
        <f t="shared" si="65"/>
        <v>20</v>
      </c>
      <c r="P77" s="51"/>
      <c r="Q77" s="49"/>
      <c r="R77" s="59"/>
      <c r="S77" s="60"/>
      <c r="T77" s="51"/>
      <c r="U77" s="49">
        <v>30</v>
      </c>
      <c r="V77" s="49"/>
      <c r="W77" s="50">
        <v>20</v>
      </c>
      <c r="X77" s="51"/>
      <c r="Y77" s="49"/>
      <c r="Z77" s="49"/>
      <c r="AA77" s="50"/>
      <c r="AB77" s="51"/>
      <c r="AC77" s="49"/>
      <c r="AD77" s="49"/>
      <c r="AE77" s="50"/>
      <c r="AF77" s="52"/>
      <c r="AG77" s="53">
        <v>2</v>
      </c>
      <c r="AH77" s="53"/>
      <c r="AI77" s="54"/>
      <c r="AJ77" s="55">
        <f t="shared" si="66"/>
        <v>1.2</v>
      </c>
      <c r="AK77" s="49">
        <v>2</v>
      </c>
      <c r="AL77" s="49"/>
      <c r="AM77" s="56">
        <f t="shared" si="67"/>
        <v>2</v>
      </c>
    </row>
    <row r="78" spans="1:39" s="2" customFormat="1" ht="36" customHeight="1" x14ac:dyDescent="0.25">
      <c r="A78" s="279" t="s">
        <v>17</v>
      </c>
      <c r="B78" s="283" t="s">
        <v>259</v>
      </c>
      <c r="C78" s="91" t="s">
        <v>106</v>
      </c>
      <c r="D78" s="44">
        <f t="shared" si="59"/>
        <v>5</v>
      </c>
      <c r="E78" s="343">
        <f t="shared" si="60"/>
        <v>125</v>
      </c>
      <c r="F78" s="343">
        <f t="shared" si="61"/>
        <v>50</v>
      </c>
      <c r="G78" s="344">
        <f t="shared" si="62"/>
        <v>0</v>
      </c>
      <c r="H78" s="345">
        <f t="shared" si="63"/>
        <v>45</v>
      </c>
      <c r="I78" s="242"/>
      <c r="J78" s="242"/>
      <c r="K78" s="242">
        <v>30</v>
      </c>
      <c r="L78" s="46">
        <v>15</v>
      </c>
      <c r="M78" s="47"/>
      <c r="N78" s="344">
        <v>5</v>
      </c>
      <c r="O78" s="346">
        <f t="shared" si="65"/>
        <v>75</v>
      </c>
      <c r="P78" s="51"/>
      <c r="Q78" s="49"/>
      <c r="R78" s="59"/>
      <c r="S78" s="60"/>
      <c r="T78" s="51"/>
      <c r="U78" s="49">
        <v>45</v>
      </c>
      <c r="V78" s="49">
        <v>5</v>
      </c>
      <c r="W78" s="50">
        <v>75</v>
      </c>
      <c r="X78" s="51"/>
      <c r="Y78" s="49"/>
      <c r="Z78" s="49"/>
      <c r="AA78" s="50"/>
      <c r="AB78" s="51"/>
      <c r="AC78" s="49"/>
      <c r="AD78" s="49"/>
      <c r="AE78" s="50"/>
      <c r="AF78" s="52"/>
      <c r="AG78" s="53">
        <v>5</v>
      </c>
      <c r="AH78" s="53"/>
      <c r="AI78" s="54"/>
      <c r="AJ78" s="55">
        <f t="shared" si="66"/>
        <v>2</v>
      </c>
      <c r="AK78" s="49">
        <v>5</v>
      </c>
      <c r="AL78" s="49"/>
      <c r="AM78" s="56">
        <f t="shared" si="67"/>
        <v>5</v>
      </c>
    </row>
    <row r="79" spans="1:39" s="2" customFormat="1" ht="36" customHeight="1" x14ac:dyDescent="0.25">
      <c r="A79" s="279" t="s">
        <v>18</v>
      </c>
      <c r="B79" s="283" t="s">
        <v>258</v>
      </c>
      <c r="C79" s="91" t="s">
        <v>105</v>
      </c>
      <c r="D79" s="44">
        <f t="shared" si="59"/>
        <v>5</v>
      </c>
      <c r="E79" s="343">
        <f t="shared" si="60"/>
        <v>125</v>
      </c>
      <c r="F79" s="343">
        <f t="shared" si="61"/>
        <v>60</v>
      </c>
      <c r="G79" s="344">
        <f t="shared" si="62"/>
        <v>0</v>
      </c>
      <c r="H79" s="345">
        <f t="shared" si="63"/>
        <v>45</v>
      </c>
      <c r="I79" s="242"/>
      <c r="J79" s="242"/>
      <c r="K79" s="242">
        <v>30</v>
      </c>
      <c r="L79" s="46">
        <v>15</v>
      </c>
      <c r="M79" s="47"/>
      <c r="N79" s="344">
        <f t="shared" ref="N79:O81" si="68">SUM(R79+V79+Z79+AD79)</f>
        <v>15</v>
      </c>
      <c r="O79" s="346">
        <f t="shared" si="68"/>
        <v>65</v>
      </c>
      <c r="P79" s="51"/>
      <c r="Q79" s="49"/>
      <c r="R79" s="59"/>
      <c r="S79" s="60"/>
      <c r="T79" s="51"/>
      <c r="U79" s="49"/>
      <c r="V79" s="49"/>
      <c r="W79" s="50"/>
      <c r="X79" s="51"/>
      <c r="Y79" s="49">
        <v>45</v>
      </c>
      <c r="Z79" s="49">
        <v>15</v>
      </c>
      <c r="AA79" s="50">
        <v>65</v>
      </c>
      <c r="AB79" s="51"/>
      <c r="AC79" s="49"/>
      <c r="AD79" s="49"/>
      <c r="AE79" s="50"/>
      <c r="AF79" s="52"/>
      <c r="AG79" s="53"/>
      <c r="AH79" s="53">
        <v>5</v>
      </c>
      <c r="AI79" s="54"/>
      <c r="AJ79" s="55">
        <f t="shared" si="66"/>
        <v>2.4</v>
      </c>
      <c r="AK79" s="49">
        <v>5</v>
      </c>
      <c r="AL79" s="49"/>
      <c r="AM79" s="56">
        <f t="shared" si="67"/>
        <v>5</v>
      </c>
    </row>
    <row r="80" spans="1:39" s="2" customFormat="1" ht="36" customHeight="1" x14ac:dyDescent="0.25">
      <c r="A80" s="279" t="s">
        <v>43</v>
      </c>
      <c r="B80" s="283" t="s">
        <v>117</v>
      </c>
      <c r="C80" s="91" t="s">
        <v>265</v>
      </c>
      <c r="D80" s="44">
        <f t="shared" si="59"/>
        <v>1</v>
      </c>
      <c r="E80" s="343">
        <f t="shared" si="60"/>
        <v>25</v>
      </c>
      <c r="F80" s="343">
        <f t="shared" si="61"/>
        <v>20</v>
      </c>
      <c r="G80" s="344">
        <f t="shared" si="62"/>
        <v>0</v>
      </c>
      <c r="H80" s="345">
        <f t="shared" si="63"/>
        <v>15</v>
      </c>
      <c r="I80" s="242"/>
      <c r="J80" s="242"/>
      <c r="K80" s="242">
        <v>15</v>
      </c>
      <c r="L80" s="46"/>
      <c r="M80" s="47"/>
      <c r="N80" s="344">
        <f t="shared" si="68"/>
        <v>5</v>
      </c>
      <c r="O80" s="346">
        <f t="shared" si="68"/>
        <v>5</v>
      </c>
      <c r="P80" s="51"/>
      <c r="Q80" s="49"/>
      <c r="R80" s="59"/>
      <c r="S80" s="60"/>
      <c r="T80" s="51"/>
      <c r="U80" s="49">
        <v>15</v>
      </c>
      <c r="V80" s="49">
        <v>5</v>
      </c>
      <c r="W80" s="50">
        <v>5</v>
      </c>
      <c r="X80" s="51"/>
      <c r="Y80" s="49"/>
      <c r="Z80" s="49"/>
      <c r="AA80" s="50"/>
      <c r="AB80" s="51"/>
      <c r="AC80" s="49"/>
      <c r="AD80" s="49"/>
      <c r="AE80" s="50"/>
      <c r="AF80" s="52"/>
      <c r="AG80" s="53">
        <v>1</v>
      </c>
      <c r="AH80" s="53"/>
      <c r="AI80" s="54"/>
      <c r="AJ80" s="55">
        <f t="shared" si="66"/>
        <v>0.8</v>
      </c>
      <c r="AK80" s="49">
        <v>1</v>
      </c>
      <c r="AL80" s="49"/>
      <c r="AM80" s="56">
        <f t="shared" si="67"/>
        <v>1</v>
      </c>
    </row>
    <row r="81" spans="1:121" s="2" customFormat="1" ht="36" customHeight="1" thickBot="1" x14ac:dyDescent="0.3">
      <c r="A81" s="291" t="s">
        <v>56</v>
      </c>
      <c r="B81" s="283" t="s">
        <v>247</v>
      </c>
      <c r="C81" s="91" t="s">
        <v>265</v>
      </c>
      <c r="D81" s="44">
        <f t="shared" si="59"/>
        <v>2</v>
      </c>
      <c r="E81" s="343">
        <f t="shared" si="60"/>
        <v>50</v>
      </c>
      <c r="F81" s="343">
        <f t="shared" si="61"/>
        <v>30</v>
      </c>
      <c r="G81" s="344">
        <f t="shared" si="62"/>
        <v>0</v>
      </c>
      <c r="H81" s="345">
        <f t="shared" si="63"/>
        <v>30</v>
      </c>
      <c r="I81" s="242"/>
      <c r="J81" s="242"/>
      <c r="K81" s="242">
        <v>15</v>
      </c>
      <c r="L81" s="46">
        <v>15</v>
      </c>
      <c r="M81" s="47"/>
      <c r="N81" s="344">
        <f t="shared" si="68"/>
        <v>0</v>
      </c>
      <c r="O81" s="346">
        <f t="shared" si="68"/>
        <v>20</v>
      </c>
      <c r="P81" s="94"/>
      <c r="Q81" s="77"/>
      <c r="R81" s="93"/>
      <c r="S81" s="121"/>
      <c r="T81" s="94"/>
      <c r="U81" s="77">
        <v>30</v>
      </c>
      <c r="V81" s="77"/>
      <c r="W81" s="82">
        <v>20</v>
      </c>
      <c r="X81" s="94"/>
      <c r="Y81" s="77"/>
      <c r="Z81" s="77"/>
      <c r="AA81" s="82"/>
      <c r="AB81" s="94"/>
      <c r="AC81" s="77"/>
      <c r="AD81" s="77"/>
      <c r="AE81" s="82"/>
      <c r="AF81" s="95"/>
      <c r="AG81" s="84">
        <v>2</v>
      </c>
      <c r="AH81" s="84"/>
      <c r="AI81" s="96"/>
      <c r="AJ81" s="76">
        <f t="shared" si="66"/>
        <v>1.2</v>
      </c>
      <c r="AK81" s="77">
        <v>2</v>
      </c>
      <c r="AL81" s="77"/>
      <c r="AM81" s="78">
        <f t="shared" si="67"/>
        <v>2</v>
      </c>
    </row>
    <row r="82" spans="1:121" s="149" customFormat="1" ht="44.1" customHeight="1" thickBot="1" x14ac:dyDescent="0.3">
      <c r="A82" s="292" t="s">
        <v>128</v>
      </c>
      <c r="B82" s="293" t="s">
        <v>131</v>
      </c>
      <c r="C82" s="150"/>
      <c r="D82" s="151">
        <f t="shared" ref="D82:N82" si="69">SUM(D83:D85)</f>
        <v>7</v>
      </c>
      <c r="E82" s="152">
        <f t="shared" si="69"/>
        <v>180</v>
      </c>
      <c r="F82" s="152">
        <f t="shared" si="69"/>
        <v>0</v>
      </c>
      <c r="G82" s="152">
        <f t="shared" si="69"/>
        <v>0</v>
      </c>
      <c r="H82" s="152">
        <f t="shared" si="69"/>
        <v>0</v>
      </c>
      <c r="I82" s="152">
        <f t="shared" si="69"/>
        <v>0</v>
      </c>
      <c r="J82" s="152">
        <f t="shared" si="69"/>
        <v>0</v>
      </c>
      <c r="K82" s="152">
        <f t="shared" ref="K82" si="70">SUM(K83:K85)</f>
        <v>0</v>
      </c>
      <c r="L82" s="152">
        <f t="shared" si="69"/>
        <v>0</v>
      </c>
      <c r="M82" s="152">
        <f t="shared" si="69"/>
        <v>0</v>
      </c>
      <c r="N82" s="152">
        <f t="shared" si="69"/>
        <v>0</v>
      </c>
      <c r="O82" s="153">
        <f>SUM(O83:O85)</f>
        <v>180</v>
      </c>
      <c r="P82" s="154">
        <f>SUM(P83:P85)</f>
        <v>0</v>
      </c>
      <c r="Q82" s="152">
        <f t="shared" ref="Q82:AG82" si="71">SUM(Q83:Q85)</f>
        <v>0</v>
      </c>
      <c r="R82" s="152">
        <f t="shared" si="71"/>
        <v>0</v>
      </c>
      <c r="S82" s="153">
        <f t="shared" si="71"/>
        <v>0</v>
      </c>
      <c r="T82" s="154">
        <f t="shared" si="71"/>
        <v>0</v>
      </c>
      <c r="U82" s="152">
        <f t="shared" si="71"/>
        <v>0</v>
      </c>
      <c r="V82" s="152">
        <f t="shared" si="71"/>
        <v>0</v>
      </c>
      <c r="W82" s="153">
        <f t="shared" si="71"/>
        <v>0</v>
      </c>
      <c r="X82" s="154">
        <f t="shared" si="71"/>
        <v>0</v>
      </c>
      <c r="Y82" s="152">
        <f t="shared" si="71"/>
        <v>0</v>
      </c>
      <c r="Z82" s="152">
        <f t="shared" si="71"/>
        <v>0</v>
      </c>
      <c r="AA82" s="153">
        <f t="shared" si="71"/>
        <v>90</v>
      </c>
      <c r="AB82" s="154">
        <f t="shared" si="71"/>
        <v>0</v>
      </c>
      <c r="AC82" s="152">
        <f t="shared" si="71"/>
        <v>0</v>
      </c>
      <c r="AD82" s="152">
        <f t="shared" si="71"/>
        <v>0</v>
      </c>
      <c r="AE82" s="153">
        <f t="shared" si="71"/>
        <v>90</v>
      </c>
      <c r="AF82" s="151">
        <f t="shared" si="71"/>
        <v>0</v>
      </c>
      <c r="AG82" s="155">
        <f t="shared" si="71"/>
        <v>0</v>
      </c>
      <c r="AH82" s="155">
        <f t="shared" ref="AH82:AM82" si="72">SUM(AH83:AH85)</f>
        <v>3</v>
      </c>
      <c r="AI82" s="156">
        <f t="shared" si="72"/>
        <v>4</v>
      </c>
      <c r="AJ82" s="154">
        <f t="shared" si="72"/>
        <v>0</v>
      </c>
      <c r="AK82" s="162">
        <f t="shared" si="72"/>
        <v>7</v>
      </c>
      <c r="AL82" s="162">
        <f t="shared" ref="AL82" si="73">SUM(AL83:AL85)</f>
        <v>0</v>
      </c>
      <c r="AM82" s="163">
        <f t="shared" si="72"/>
        <v>7</v>
      </c>
    </row>
    <row r="83" spans="1:121" s="2" customFormat="1" ht="36" customHeight="1" thickBot="1" x14ac:dyDescent="0.3">
      <c r="A83" s="287" t="s">
        <v>9</v>
      </c>
      <c r="B83" s="283" t="s">
        <v>127</v>
      </c>
      <c r="C83" s="86" t="s">
        <v>266</v>
      </c>
      <c r="D83" s="44">
        <f>SUM(AF83:AI83)</f>
        <v>1</v>
      </c>
      <c r="E83" s="343">
        <f>SUM(F83,O83)</f>
        <v>30</v>
      </c>
      <c r="F83" s="343">
        <f>SUM(G83:H83,N83)</f>
        <v>0</v>
      </c>
      <c r="G83" s="344">
        <f t="shared" ref="G83:H85" si="74">SUM(P83+T83+X83+AB83)</f>
        <v>0</v>
      </c>
      <c r="H83" s="345">
        <f t="shared" si="74"/>
        <v>0</v>
      </c>
      <c r="I83" s="242"/>
      <c r="J83" s="242"/>
      <c r="K83" s="242"/>
      <c r="L83" s="47"/>
      <c r="M83" s="47"/>
      <c r="N83" s="344">
        <f t="shared" ref="N83:O85" si="75">SUM(R83+V83+Z83+AD83)</f>
        <v>0</v>
      </c>
      <c r="O83" s="346">
        <f t="shared" si="75"/>
        <v>30</v>
      </c>
      <c r="P83" s="87"/>
      <c r="Q83" s="66"/>
      <c r="R83" s="66"/>
      <c r="S83" s="68"/>
      <c r="T83" s="87"/>
      <c r="U83" s="66"/>
      <c r="V83" s="66"/>
      <c r="W83" s="68"/>
      <c r="X83" s="87"/>
      <c r="Y83" s="66"/>
      <c r="Z83" s="66"/>
      <c r="AA83" s="68">
        <v>30</v>
      </c>
      <c r="AB83" s="87"/>
      <c r="AC83" s="66"/>
      <c r="AD83" s="66"/>
      <c r="AE83" s="68"/>
      <c r="AF83" s="88"/>
      <c r="AG83" s="89"/>
      <c r="AH83" s="89">
        <v>1</v>
      </c>
      <c r="AI83" s="90"/>
      <c r="AJ83" s="65">
        <f>F83/25</f>
        <v>0</v>
      </c>
      <c r="AK83" s="67">
        <v>1</v>
      </c>
      <c r="AL83" s="67"/>
      <c r="AM83" s="67">
        <v>1</v>
      </c>
    </row>
    <row r="84" spans="1:121" s="2" customFormat="1" ht="34.5" customHeight="1" thickBot="1" x14ac:dyDescent="0.3">
      <c r="A84" s="279" t="s">
        <v>8</v>
      </c>
      <c r="B84" s="283" t="s">
        <v>125</v>
      </c>
      <c r="C84" s="86" t="s">
        <v>270</v>
      </c>
      <c r="D84" s="44">
        <f>SUM(AF84:AI84)</f>
        <v>4</v>
      </c>
      <c r="E84" s="343">
        <f>SUM(F84,O84)</f>
        <v>90</v>
      </c>
      <c r="F84" s="343">
        <f>SUM(G84:H84,N84)</f>
        <v>0</v>
      </c>
      <c r="G84" s="344">
        <f t="shared" si="74"/>
        <v>0</v>
      </c>
      <c r="H84" s="345">
        <f t="shared" si="74"/>
        <v>0</v>
      </c>
      <c r="I84" s="242"/>
      <c r="J84" s="242"/>
      <c r="K84" s="242"/>
      <c r="L84" s="47"/>
      <c r="M84" s="47"/>
      <c r="N84" s="344">
        <f t="shared" si="75"/>
        <v>0</v>
      </c>
      <c r="O84" s="346">
        <f t="shared" si="75"/>
        <v>90</v>
      </c>
      <c r="P84" s="51"/>
      <c r="Q84" s="49"/>
      <c r="R84" s="59"/>
      <c r="S84" s="60"/>
      <c r="T84" s="51"/>
      <c r="U84" s="49"/>
      <c r="V84" s="49"/>
      <c r="W84" s="50"/>
      <c r="X84" s="51"/>
      <c r="Y84" s="49"/>
      <c r="Z84" s="49"/>
      <c r="AA84" s="50">
        <v>60</v>
      </c>
      <c r="AB84" s="51"/>
      <c r="AC84" s="49"/>
      <c r="AD84" s="49"/>
      <c r="AE84" s="264">
        <v>30</v>
      </c>
      <c r="AF84" s="52"/>
      <c r="AG84" s="53"/>
      <c r="AH84" s="53">
        <v>2</v>
      </c>
      <c r="AI84" s="54">
        <v>2</v>
      </c>
      <c r="AJ84" s="55">
        <f>F84/25</f>
        <v>0</v>
      </c>
      <c r="AK84" s="56">
        <v>4</v>
      </c>
      <c r="AL84" s="56"/>
      <c r="AM84" s="56">
        <v>4</v>
      </c>
    </row>
    <row r="85" spans="1:121" s="2" customFormat="1" ht="36" customHeight="1" thickBot="1" x14ac:dyDescent="0.3">
      <c r="A85" s="279" t="s">
        <v>7</v>
      </c>
      <c r="B85" s="284" t="s">
        <v>126</v>
      </c>
      <c r="C85" s="86" t="s">
        <v>267</v>
      </c>
      <c r="D85" s="44">
        <f>SUM(AF85:AI85)</f>
        <v>2</v>
      </c>
      <c r="E85" s="343">
        <f>SUM(F85,O85)</f>
        <v>60</v>
      </c>
      <c r="F85" s="343">
        <f>SUM(G85:H85,N85)</f>
        <v>0</v>
      </c>
      <c r="G85" s="344">
        <f t="shared" si="74"/>
        <v>0</v>
      </c>
      <c r="H85" s="345">
        <f t="shared" si="74"/>
        <v>0</v>
      </c>
      <c r="I85" s="242"/>
      <c r="J85" s="242"/>
      <c r="K85" s="242"/>
      <c r="L85" s="47"/>
      <c r="M85" s="47"/>
      <c r="N85" s="344">
        <f t="shared" si="75"/>
        <v>0</v>
      </c>
      <c r="O85" s="346">
        <f t="shared" si="75"/>
        <v>60</v>
      </c>
      <c r="P85" s="51"/>
      <c r="Q85" s="49"/>
      <c r="R85" s="59"/>
      <c r="S85" s="60"/>
      <c r="T85" s="51"/>
      <c r="U85" s="49"/>
      <c r="V85" s="49"/>
      <c r="W85" s="50"/>
      <c r="X85" s="51"/>
      <c r="Y85" s="49"/>
      <c r="Z85" s="49"/>
      <c r="AA85" s="50"/>
      <c r="AB85" s="51"/>
      <c r="AC85" s="49"/>
      <c r="AD85" s="49"/>
      <c r="AE85" s="50">
        <v>60</v>
      </c>
      <c r="AF85" s="52"/>
      <c r="AG85" s="53"/>
      <c r="AH85" s="53"/>
      <c r="AI85" s="54">
        <v>2</v>
      </c>
      <c r="AJ85" s="139">
        <f>F85/25</f>
        <v>0</v>
      </c>
      <c r="AK85" s="140">
        <v>2</v>
      </c>
      <c r="AL85" s="140"/>
      <c r="AM85" s="140">
        <v>2</v>
      </c>
    </row>
    <row r="86" spans="1:121" s="4" customFormat="1" ht="44.1" customHeight="1" thickBot="1" x14ac:dyDescent="0.3">
      <c r="A86" s="315" t="s">
        <v>85</v>
      </c>
      <c r="B86" s="316" t="s">
        <v>72</v>
      </c>
      <c r="C86" s="317"/>
      <c r="D86" s="318">
        <f t="shared" ref="D86:O86" si="76">SUM(D87)</f>
        <v>8</v>
      </c>
      <c r="E86" s="319">
        <f t="shared" si="76"/>
        <v>180</v>
      </c>
      <c r="F86" s="319">
        <f t="shared" si="76"/>
        <v>0</v>
      </c>
      <c r="G86" s="319">
        <f t="shared" si="76"/>
        <v>0</v>
      </c>
      <c r="H86" s="319">
        <f t="shared" si="76"/>
        <v>0</v>
      </c>
      <c r="I86" s="319">
        <f t="shared" si="76"/>
        <v>0</v>
      </c>
      <c r="J86" s="319">
        <f t="shared" si="76"/>
        <v>0</v>
      </c>
      <c r="K86" s="319">
        <f t="shared" si="76"/>
        <v>0</v>
      </c>
      <c r="L86" s="319">
        <f t="shared" si="76"/>
        <v>0</v>
      </c>
      <c r="M86" s="319">
        <f t="shared" si="76"/>
        <v>0</v>
      </c>
      <c r="N86" s="319">
        <f t="shared" si="76"/>
        <v>0</v>
      </c>
      <c r="O86" s="320">
        <f t="shared" si="76"/>
        <v>180</v>
      </c>
      <c r="P86" s="321">
        <f>SUM(P87)</f>
        <v>0</v>
      </c>
      <c r="Q86" s="319">
        <f t="shared" ref="Q86:AI86" si="77">SUM(Q87)</f>
        <v>0</v>
      </c>
      <c r="R86" s="319">
        <f t="shared" si="77"/>
        <v>0</v>
      </c>
      <c r="S86" s="320">
        <f t="shared" si="77"/>
        <v>90</v>
      </c>
      <c r="T86" s="318">
        <f t="shared" si="77"/>
        <v>0</v>
      </c>
      <c r="U86" s="319">
        <f t="shared" si="77"/>
        <v>0</v>
      </c>
      <c r="V86" s="319">
        <f t="shared" si="77"/>
        <v>0</v>
      </c>
      <c r="W86" s="320">
        <f t="shared" si="77"/>
        <v>90</v>
      </c>
      <c r="X86" s="318">
        <f t="shared" si="77"/>
        <v>0</v>
      </c>
      <c r="Y86" s="319">
        <f t="shared" si="77"/>
        <v>0</v>
      </c>
      <c r="Z86" s="319">
        <f t="shared" si="77"/>
        <v>0</v>
      </c>
      <c r="AA86" s="320">
        <f t="shared" si="77"/>
        <v>0</v>
      </c>
      <c r="AB86" s="318">
        <f t="shared" si="77"/>
        <v>0</v>
      </c>
      <c r="AC86" s="319">
        <f t="shared" si="77"/>
        <v>0</v>
      </c>
      <c r="AD86" s="319">
        <f t="shared" si="77"/>
        <v>0</v>
      </c>
      <c r="AE86" s="320">
        <f t="shared" si="77"/>
        <v>0</v>
      </c>
      <c r="AF86" s="318">
        <f t="shared" si="77"/>
        <v>4</v>
      </c>
      <c r="AG86" s="319">
        <f t="shared" si="77"/>
        <v>4</v>
      </c>
      <c r="AH86" s="319">
        <f t="shared" si="77"/>
        <v>0</v>
      </c>
      <c r="AI86" s="322">
        <f t="shared" si="77"/>
        <v>0</v>
      </c>
      <c r="AJ86" s="318">
        <f>SUM(AJ87)</f>
        <v>0</v>
      </c>
      <c r="AK86" s="319">
        <f>SUM(AK87)</f>
        <v>8</v>
      </c>
      <c r="AL86" s="319">
        <f>SUM(AL87)</f>
        <v>0</v>
      </c>
      <c r="AM86" s="319">
        <f>SUM(AM87)</f>
        <v>0</v>
      </c>
    </row>
    <row r="87" spans="1:121" s="2" customFormat="1" ht="35.4" thickBot="1" x14ac:dyDescent="0.3">
      <c r="A87" s="296" t="s">
        <v>9</v>
      </c>
      <c r="B87" s="297" t="s">
        <v>102</v>
      </c>
      <c r="C87" s="97" t="s">
        <v>271</v>
      </c>
      <c r="D87" s="44">
        <f>SUM(AF87:AI87)</f>
        <v>8</v>
      </c>
      <c r="E87" s="45">
        <f>SUM(F87,O87)</f>
        <v>180</v>
      </c>
      <c r="F87" s="45">
        <f>SUM(G87:H87,N87)</f>
        <v>0</v>
      </c>
      <c r="G87" s="46">
        <f>SUM(P87+T87+X87+AB87)</f>
        <v>0</v>
      </c>
      <c r="H87" s="47">
        <f>SUM(Q87+U87+Y87+AC87)</f>
        <v>0</v>
      </c>
      <c r="I87" s="47"/>
      <c r="J87" s="47"/>
      <c r="K87" s="47"/>
      <c r="L87" s="47"/>
      <c r="M87" s="47"/>
      <c r="N87" s="46">
        <f>SUM(R87+V87+Z87+AD87)</f>
        <v>0</v>
      </c>
      <c r="O87" s="48">
        <f>SUM(S87+W87+AA87+AE87)</f>
        <v>180</v>
      </c>
      <c r="P87" s="99"/>
      <c r="Q87" s="98"/>
      <c r="R87" s="98"/>
      <c r="S87" s="263">
        <v>90</v>
      </c>
      <c r="T87" s="99"/>
      <c r="U87" s="98"/>
      <c r="V87" s="98"/>
      <c r="W87" s="263">
        <v>90</v>
      </c>
      <c r="X87" s="99"/>
      <c r="Y87" s="98"/>
      <c r="Z87" s="98"/>
      <c r="AA87" s="120"/>
      <c r="AB87" s="99"/>
      <c r="AC87" s="98"/>
      <c r="AD87" s="98"/>
      <c r="AE87" s="120"/>
      <c r="AF87" s="100">
        <v>4</v>
      </c>
      <c r="AG87" s="101">
        <v>4</v>
      </c>
      <c r="AH87" s="101"/>
      <c r="AI87" s="102"/>
      <c r="AJ87" s="103"/>
      <c r="AK87" s="80">
        <v>8</v>
      </c>
      <c r="AL87" s="80"/>
      <c r="AM87" s="80"/>
    </row>
    <row r="88" spans="1:121" s="2" customFormat="1" x14ac:dyDescent="0.25">
      <c r="A88" s="453" t="s">
        <v>245</v>
      </c>
      <c r="B88" s="454"/>
      <c r="C88" s="454"/>
      <c r="D88" s="457">
        <f>SUM(D7+D12+D21+D36+D46+D86)</f>
        <v>120</v>
      </c>
      <c r="E88" s="459">
        <f t="shared" ref="E88:AM88" si="78">SUM(E7+E12+E21+E36+E46+E86)</f>
        <v>3015</v>
      </c>
      <c r="F88" s="459">
        <f t="shared" si="78"/>
        <v>1525</v>
      </c>
      <c r="G88" s="459">
        <f t="shared" si="78"/>
        <v>315</v>
      </c>
      <c r="H88" s="459">
        <f t="shared" si="78"/>
        <v>960</v>
      </c>
      <c r="I88" s="459">
        <f t="shared" ref="I88:L88" si="79">SUM(I7+I12+I21+I36+I46+I86)</f>
        <v>0</v>
      </c>
      <c r="J88" s="459">
        <f t="shared" si="79"/>
        <v>45</v>
      </c>
      <c r="K88" s="459">
        <f t="shared" si="79"/>
        <v>540</v>
      </c>
      <c r="L88" s="459">
        <f t="shared" si="79"/>
        <v>375</v>
      </c>
      <c r="M88" s="459">
        <f>SUM(M7+M12+M21+M36+M50+M46+M86)</f>
        <v>0</v>
      </c>
      <c r="N88" s="459">
        <f t="shared" si="78"/>
        <v>250</v>
      </c>
      <c r="O88" s="461">
        <f t="shared" si="78"/>
        <v>1490</v>
      </c>
      <c r="P88" s="298">
        <f t="shared" si="78"/>
        <v>105</v>
      </c>
      <c r="Q88" s="299">
        <f t="shared" si="78"/>
        <v>210</v>
      </c>
      <c r="R88" s="299">
        <f t="shared" si="78"/>
        <v>70</v>
      </c>
      <c r="S88" s="300">
        <f t="shared" si="78"/>
        <v>355</v>
      </c>
      <c r="T88" s="298">
        <f t="shared" si="78"/>
        <v>60</v>
      </c>
      <c r="U88" s="299">
        <f t="shared" si="78"/>
        <v>255</v>
      </c>
      <c r="V88" s="299">
        <f t="shared" si="78"/>
        <v>40</v>
      </c>
      <c r="W88" s="300">
        <f t="shared" si="78"/>
        <v>385</v>
      </c>
      <c r="X88" s="298">
        <f t="shared" si="78"/>
        <v>90</v>
      </c>
      <c r="Y88" s="299">
        <f t="shared" si="78"/>
        <v>270</v>
      </c>
      <c r="Z88" s="299">
        <f t="shared" si="78"/>
        <v>65</v>
      </c>
      <c r="AA88" s="300">
        <f t="shared" si="78"/>
        <v>370</v>
      </c>
      <c r="AB88" s="298">
        <f t="shared" si="78"/>
        <v>60</v>
      </c>
      <c r="AC88" s="299">
        <f t="shared" si="78"/>
        <v>225</v>
      </c>
      <c r="AD88" s="299">
        <f t="shared" si="78"/>
        <v>75</v>
      </c>
      <c r="AE88" s="300">
        <f t="shared" si="78"/>
        <v>380</v>
      </c>
      <c r="AF88" s="298">
        <f t="shared" si="78"/>
        <v>30</v>
      </c>
      <c r="AG88" s="299">
        <f t="shared" si="78"/>
        <v>30</v>
      </c>
      <c r="AH88" s="299">
        <f t="shared" si="78"/>
        <v>30</v>
      </c>
      <c r="AI88" s="301">
        <f t="shared" si="78"/>
        <v>30</v>
      </c>
      <c r="AJ88" s="439">
        <f t="shared" si="78"/>
        <v>59.599999999999994</v>
      </c>
      <c r="AK88" s="437">
        <f t="shared" si="78"/>
        <v>100</v>
      </c>
      <c r="AL88" s="358">
        <f>SUM(AL7+AL12+AL21+AL36+AL46+AL86)</f>
        <v>53</v>
      </c>
      <c r="AM88" s="437">
        <f t="shared" si="78"/>
        <v>53</v>
      </c>
    </row>
    <row r="89" spans="1:121" s="2" customFormat="1" ht="35.4" thickBot="1" x14ac:dyDescent="0.3">
      <c r="A89" s="455"/>
      <c r="B89" s="456"/>
      <c r="C89" s="456"/>
      <c r="D89" s="458"/>
      <c r="E89" s="460"/>
      <c r="F89" s="460"/>
      <c r="G89" s="460"/>
      <c r="H89" s="460"/>
      <c r="I89" s="460"/>
      <c r="J89" s="460"/>
      <c r="K89" s="460"/>
      <c r="L89" s="460"/>
      <c r="M89" s="460"/>
      <c r="N89" s="460"/>
      <c r="O89" s="462"/>
      <c r="P89" s="447">
        <f>SUM(P88:S88)</f>
        <v>740</v>
      </c>
      <c r="Q89" s="448"/>
      <c r="R89" s="448"/>
      <c r="S89" s="449"/>
      <c r="T89" s="447">
        <f>SUM(T88:W88)</f>
        <v>740</v>
      </c>
      <c r="U89" s="448"/>
      <c r="V89" s="448"/>
      <c r="W89" s="449"/>
      <c r="X89" s="447">
        <f>SUM(X88:AA88)</f>
        <v>795</v>
      </c>
      <c r="Y89" s="448"/>
      <c r="Z89" s="448"/>
      <c r="AA89" s="449"/>
      <c r="AB89" s="447">
        <f>SUM(AB88:AE88)</f>
        <v>740</v>
      </c>
      <c r="AC89" s="448"/>
      <c r="AD89" s="448"/>
      <c r="AE89" s="449"/>
      <c r="AF89" s="450">
        <f>SUM(AF88:AI88)</f>
        <v>120</v>
      </c>
      <c r="AG89" s="451"/>
      <c r="AH89" s="451"/>
      <c r="AI89" s="452"/>
      <c r="AJ89" s="440">
        <f>SUM(AJ8+AJ13+AJ22+AJ37+AJ47+AJ87)</f>
        <v>4.4000000000000004</v>
      </c>
      <c r="AK89" s="438">
        <f>SUM(AK8+AK13+AK22+AK37+AK47+AK87)</f>
        <v>16</v>
      </c>
      <c r="AL89" s="359">
        <f>SUM(AL8+AL13+AL22+AL37+AL47+AL87)</f>
        <v>7</v>
      </c>
      <c r="AM89" s="438">
        <f>SUM(AM8+AM13+AM22+AM37+AM47+AM87)</f>
        <v>5</v>
      </c>
    </row>
    <row r="90" spans="1:121" s="2" customFormat="1" x14ac:dyDescent="0.25">
      <c r="A90" s="496" t="s">
        <v>262</v>
      </c>
      <c r="B90" s="497"/>
      <c r="C90" s="497"/>
      <c r="D90" s="500">
        <f>SUM(D7+D12+D21+D50+D64+D86)</f>
        <v>120</v>
      </c>
      <c r="E90" s="463">
        <f t="shared" ref="E90:AM90" si="80">SUM(E7+E12+E21+E50+E64+E86)</f>
        <v>3015</v>
      </c>
      <c r="F90" s="503">
        <f t="shared" si="80"/>
        <v>1525</v>
      </c>
      <c r="G90" s="463">
        <f t="shared" si="80"/>
        <v>315</v>
      </c>
      <c r="H90" s="503">
        <f t="shared" si="80"/>
        <v>960</v>
      </c>
      <c r="I90" s="463">
        <f t="shared" ref="I90:L90" si="81">SUM(I7+I12+I21+I50+I64+I86)</f>
        <v>0</v>
      </c>
      <c r="J90" s="463">
        <f t="shared" si="81"/>
        <v>90</v>
      </c>
      <c r="K90" s="463">
        <f t="shared" si="81"/>
        <v>585</v>
      </c>
      <c r="L90" s="463">
        <f t="shared" si="81"/>
        <v>285</v>
      </c>
      <c r="M90" s="463">
        <f t="shared" si="80"/>
        <v>0</v>
      </c>
      <c r="N90" s="463">
        <f t="shared" si="80"/>
        <v>250</v>
      </c>
      <c r="O90" s="507">
        <f t="shared" si="80"/>
        <v>1490</v>
      </c>
      <c r="P90" s="302">
        <f>SUM(P7+P12+P21+P50+P64+P86)</f>
        <v>105</v>
      </c>
      <c r="Q90" s="303">
        <f t="shared" si="80"/>
        <v>210</v>
      </c>
      <c r="R90" s="303">
        <f t="shared" si="80"/>
        <v>70</v>
      </c>
      <c r="S90" s="304">
        <f t="shared" si="80"/>
        <v>355</v>
      </c>
      <c r="T90" s="302">
        <f t="shared" si="80"/>
        <v>60</v>
      </c>
      <c r="U90" s="303">
        <f t="shared" si="80"/>
        <v>255</v>
      </c>
      <c r="V90" s="303">
        <f t="shared" si="80"/>
        <v>40</v>
      </c>
      <c r="W90" s="304">
        <f t="shared" si="80"/>
        <v>385</v>
      </c>
      <c r="X90" s="302">
        <f t="shared" si="80"/>
        <v>90</v>
      </c>
      <c r="Y90" s="303">
        <f t="shared" si="80"/>
        <v>270</v>
      </c>
      <c r="Z90" s="303">
        <f t="shared" si="80"/>
        <v>65</v>
      </c>
      <c r="AA90" s="304">
        <f t="shared" si="80"/>
        <v>370</v>
      </c>
      <c r="AB90" s="302">
        <f t="shared" si="80"/>
        <v>60</v>
      </c>
      <c r="AC90" s="303">
        <f t="shared" si="80"/>
        <v>225</v>
      </c>
      <c r="AD90" s="303">
        <f t="shared" si="80"/>
        <v>75</v>
      </c>
      <c r="AE90" s="304">
        <f t="shared" si="80"/>
        <v>380</v>
      </c>
      <c r="AF90" s="302">
        <f t="shared" si="80"/>
        <v>30</v>
      </c>
      <c r="AG90" s="303">
        <f t="shared" si="80"/>
        <v>30</v>
      </c>
      <c r="AH90" s="303">
        <f t="shared" si="80"/>
        <v>30</v>
      </c>
      <c r="AI90" s="305">
        <f t="shared" si="80"/>
        <v>30</v>
      </c>
      <c r="AJ90" s="471">
        <f>SUM(AJ7+AJ12+AJ21+AJ50+AJ64+AJ86)</f>
        <v>59.8</v>
      </c>
      <c r="AK90" s="476">
        <f t="shared" si="80"/>
        <v>100</v>
      </c>
      <c r="AL90" s="355">
        <f>SUM(AL7+AL12+AL21+AL50+AL64+AL86)</f>
        <v>19</v>
      </c>
      <c r="AM90" s="476">
        <f t="shared" si="80"/>
        <v>53</v>
      </c>
    </row>
    <row r="91" spans="1:121" s="2" customFormat="1" ht="35.4" thickBot="1" x14ac:dyDescent="0.3">
      <c r="A91" s="498"/>
      <c r="B91" s="499"/>
      <c r="C91" s="499"/>
      <c r="D91" s="501"/>
      <c r="E91" s="502"/>
      <c r="F91" s="504"/>
      <c r="G91" s="502"/>
      <c r="H91" s="515"/>
      <c r="I91" s="464"/>
      <c r="J91" s="464"/>
      <c r="K91" s="464"/>
      <c r="L91" s="464"/>
      <c r="M91" s="464"/>
      <c r="N91" s="464"/>
      <c r="O91" s="508"/>
      <c r="P91" s="488">
        <f>SUM(P90:S90)</f>
        <v>740</v>
      </c>
      <c r="Q91" s="478"/>
      <c r="R91" s="478"/>
      <c r="S91" s="489"/>
      <c r="T91" s="472">
        <f>SUM(T90:W90)</f>
        <v>740</v>
      </c>
      <c r="U91" s="477"/>
      <c r="V91" s="477"/>
      <c r="W91" s="490"/>
      <c r="X91" s="472">
        <f>SUM(X90:AA90)</f>
        <v>795</v>
      </c>
      <c r="Y91" s="477"/>
      <c r="Z91" s="477"/>
      <c r="AA91" s="490"/>
      <c r="AB91" s="472">
        <f>SUM(AB90:AE90)</f>
        <v>740</v>
      </c>
      <c r="AC91" s="477"/>
      <c r="AD91" s="477"/>
      <c r="AE91" s="490"/>
      <c r="AF91" s="479">
        <f>SUM(AF90:AI90)</f>
        <v>120</v>
      </c>
      <c r="AG91" s="480"/>
      <c r="AH91" s="480"/>
      <c r="AI91" s="481"/>
      <c r="AJ91" s="472">
        <f>SUM(AJ8+AJ13+AJ22+AJ51+AJ65+AJ87)</f>
        <v>3.8</v>
      </c>
      <c r="AK91" s="478">
        <f>SUM(AK8+AK13+AK22+AK51+AK65+AK87)</f>
        <v>16</v>
      </c>
      <c r="AL91" s="354">
        <f>SUM(AL8+AL13+AL22+AL51+AL65+AL87)</f>
        <v>3</v>
      </c>
      <c r="AM91" s="477">
        <f>SUM(AM8+AM13+AM22+AM51+AM65+AM87)</f>
        <v>5</v>
      </c>
    </row>
    <row r="92" spans="1:121" s="159" customFormat="1" ht="44.25" customHeight="1" x14ac:dyDescent="0.25">
      <c r="A92" s="518" t="s">
        <v>246</v>
      </c>
      <c r="B92" s="519"/>
      <c r="C92" s="520"/>
      <c r="D92" s="516">
        <f>SUM(D7+D12+D21+D68+D82+D86)</f>
        <v>120</v>
      </c>
      <c r="E92" s="505">
        <f>SUM(E7+E12+E21+E68+E82+E86)</f>
        <v>3015</v>
      </c>
      <c r="F92" s="505">
        <f t="shared" ref="F92:O92" si="82">SUM(F7+F12+F21+F68+F82+F86)</f>
        <v>1525</v>
      </c>
      <c r="G92" s="524">
        <f t="shared" si="82"/>
        <v>315</v>
      </c>
      <c r="H92" s="505">
        <f t="shared" si="82"/>
        <v>960</v>
      </c>
      <c r="I92" s="505">
        <f t="shared" ref="I92:L92" si="83">SUM(I7+I12+I21+I68+I82+I86)</f>
        <v>0</v>
      </c>
      <c r="J92" s="505">
        <f t="shared" si="83"/>
        <v>75</v>
      </c>
      <c r="K92" s="505">
        <f t="shared" si="83"/>
        <v>570</v>
      </c>
      <c r="L92" s="505">
        <f t="shared" si="83"/>
        <v>315</v>
      </c>
      <c r="M92" s="505">
        <f t="shared" si="82"/>
        <v>0</v>
      </c>
      <c r="N92" s="511">
        <f t="shared" si="82"/>
        <v>250</v>
      </c>
      <c r="O92" s="513">
        <f t="shared" si="82"/>
        <v>1490</v>
      </c>
      <c r="P92" s="306">
        <f>SUM(P7+P12+P21+P68+P82+P86)</f>
        <v>105</v>
      </c>
      <c r="Q92" s="307">
        <f t="shared" ref="Q92:AI92" si="84">SUM(Q7+Q12+Q21+Q68+Q82+Q86)</f>
        <v>210</v>
      </c>
      <c r="R92" s="308">
        <f t="shared" si="84"/>
        <v>70</v>
      </c>
      <c r="S92" s="309">
        <f t="shared" si="84"/>
        <v>355</v>
      </c>
      <c r="T92" s="306">
        <f>SUM(T7+T12+T21+T68+T82+T86)</f>
        <v>60</v>
      </c>
      <c r="U92" s="307">
        <f t="shared" si="84"/>
        <v>255</v>
      </c>
      <c r="V92" s="308">
        <f t="shared" si="84"/>
        <v>40</v>
      </c>
      <c r="W92" s="309">
        <f t="shared" si="84"/>
        <v>385</v>
      </c>
      <c r="X92" s="306">
        <f t="shared" si="84"/>
        <v>90</v>
      </c>
      <c r="Y92" s="307">
        <f t="shared" si="84"/>
        <v>270</v>
      </c>
      <c r="Z92" s="308">
        <f t="shared" si="84"/>
        <v>65</v>
      </c>
      <c r="AA92" s="309">
        <f t="shared" si="84"/>
        <v>370</v>
      </c>
      <c r="AB92" s="306">
        <f t="shared" si="84"/>
        <v>60</v>
      </c>
      <c r="AC92" s="307">
        <f t="shared" si="84"/>
        <v>225</v>
      </c>
      <c r="AD92" s="308">
        <f t="shared" si="84"/>
        <v>75</v>
      </c>
      <c r="AE92" s="309">
        <f t="shared" si="84"/>
        <v>380</v>
      </c>
      <c r="AF92" s="306">
        <f>SUM(AF7+AF12+AF21+AF68+AF82+AF86)</f>
        <v>30</v>
      </c>
      <c r="AG92" s="307">
        <f t="shared" si="84"/>
        <v>30</v>
      </c>
      <c r="AH92" s="308">
        <f t="shared" si="84"/>
        <v>30</v>
      </c>
      <c r="AI92" s="309">
        <f t="shared" si="84"/>
        <v>30</v>
      </c>
      <c r="AJ92" s="482">
        <f>SUM(AJ7+AJ12+AJ21+AJ68+AJ82+AJ86)</f>
        <v>59.8</v>
      </c>
      <c r="AK92" s="482">
        <f>SUM(AK7+AK12+AK21+AK68+AK82+AK86)</f>
        <v>100</v>
      </c>
      <c r="AL92" s="356">
        <f>SUM(AL7+AL12+AL21+AL68+AL82+AL86)</f>
        <v>19</v>
      </c>
      <c r="AM92" s="482">
        <f>SUM(AM7+AM12+AM21+AM68+AM82+AM86)</f>
        <v>53</v>
      </c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  <c r="BZ92" s="148"/>
      <c r="CA92" s="148"/>
      <c r="CB92" s="148"/>
      <c r="CC92" s="148"/>
      <c r="CD92" s="148"/>
      <c r="CE92" s="148"/>
      <c r="CF92" s="148"/>
      <c r="CG92" s="148"/>
      <c r="CH92" s="148"/>
      <c r="CI92" s="148"/>
      <c r="CJ92" s="148"/>
      <c r="CK92" s="148"/>
      <c r="CL92" s="148"/>
      <c r="CM92" s="148"/>
      <c r="CN92" s="148"/>
      <c r="CO92" s="148"/>
      <c r="CP92" s="148"/>
      <c r="CQ92" s="148"/>
      <c r="CR92" s="148"/>
      <c r="CS92" s="148"/>
      <c r="CT92" s="148"/>
      <c r="CU92" s="148"/>
      <c r="CV92" s="148"/>
      <c r="CW92" s="148"/>
      <c r="CX92" s="148"/>
      <c r="CY92" s="148"/>
      <c r="CZ92" s="148"/>
      <c r="DA92" s="148"/>
      <c r="DB92" s="148"/>
      <c r="DC92" s="148"/>
      <c r="DD92" s="148"/>
      <c r="DE92" s="148"/>
      <c r="DF92" s="148"/>
      <c r="DG92" s="148"/>
      <c r="DH92" s="148"/>
      <c r="DI92" s="148"/>
      <c r="DJ92" s="148"/>
      <c r="DK92" s="148"/>
      <c r="DL92" s="148"/>
      <c r="DM92" s="148"/>
      <c r="DN92" s="148"/>
      <c r="DO92" s="148"/>
      <c r="DP92" s="148"/>
      <c r="DQ92" s="148"/>
    </row>
    <row r="93" spans="1:121" s="148" customFormat="1" ht="29.25" customHeight="1" thickBot="1" x14ac:dyDescent="0.3">
      <c r="A93" s="521"/>
      <c r="B93" s="522"/>
      <c r="C93" s="523"/>
      <c r="D93" s="517"/>
      <c r="E93" s="506"/>
      <c r="F93" s="506"/>
      <c r="G93" s="525"/>
      <c r="H93" s="506"/>
      <c r="I93" s="506"/>
      <c r="J93" s="506"/>
      <c r="K93" s="506"/>
      <c r="L93" s="506"/>
      <c r="M93" s="506"/>
      <c r="N93" s="512"/>
      <c r="O93" s="514"/>
      <c r="P93" s="468">
        <f>SUM(P92:S92)</f>
        <v>740</v>
      </c>
      <c r="Q93" s="469"/>
      <c r="R93" s="469"/>
      <c r="S93" s="470"/>
      <c r="T93" s="495">
        <f>SUM(T92:W92)</f>
        <v>740</v>
      </c>
      <c r="U93" s="495"/>
      <c r="V93" s="495"/>
      <c r="W93" s="495"/>
      <c r="X93" s="468">
        <f>SUM(X92:AA92)</f>
        <v>795</v>
      </c>
      <c r="Y93" s="469"/>
      <c r="Z93" s="469"/>
      <c r="AA93" s="469"/>
      <c r="AB93" s="468">
        <f>SUM(AB92:AE92)</f>
        <v>740</v>
      </c>
      <c r="AC93" s="469"/>
      <c r="AD93" s="469"/>
      <c r="AE93" s="469"/>
      <c r="AF93" s="468">
        <f>SUM(AF92:AI92)</f>
        <v>120</v>
      </c>
      <c r="AG93" s="469"/>
      <c r="AH93" s="469"/>
      <c r="AI93" s="470"/>
      <c r="AJ93" s="483"/>
      <c r="AK93" s="483"/>
      <c r="AL93" s="357"/>
      <c r="AM93" s="483"/>
    </row>
    <row r="94" spans="1:121" s="2" customFormat="1" ht="35.4" thickBot="1" x14ac:dyDescent="0.3">
      <c r="A94" s="310" t="s">
        <v>9</v>
      </c>
      <c r="B94" s="311" t="s">
        <v>36</v>
      </c>
      <c r="C94" s="312"/>
      <c r="D94" s="107"/>
      <c r="E94" s="313"/>
      <c r="F94" s="313"/>
      <c r="G94" s="313"/>
      <c r="H94" s="313"/>
      <c r="I94" s="313"/>
      <c r="J94" s="313"/>
      <c r="K94" s="313"/>
      <c r="L94" s="313"/>
      <c r="M94" s="313"/>
      <c r="N94" s="313"/>
      <c r="O94" s="314"/>
      <c r="P94" s="491">
        <v>4</v>
      </c>
      <c r="Q94" s="492"/>
      <c r="R94" s="493"/>
      <c r="S94" s="494"/>
      <c r="T94" s="485">
        <v>4</v>
      </c>
      <c r="U94" s="485"/>
      <c r="V94" s="486"/>
      <c r="W94" s="487"/>
      <c r="X94" s="484">
        <v>4</v>
      </c>
      <c r="Y94" s="485"/>
      <c r="Z94" s="486"/>
      <c r="AA94" s="487"/>
      <c r="AB94" s="484">
        <v>3</v>
      </c>
      <c r="AC94" s="485"/>
      <c r="AD94" s="486"/>
      <c r="AE94" s="487"/>
      <c r="AF94" s="465"/>
      <c r="AG94" s="466"/>
      <c r="AH94" s="466"/>
      <c r="AI94" s="467"/>
      <c r="AJ94" s="473"/>
      <c r="AK94" s="474"/>
      <c r="AL94" s="474"/>
      <c r="AM94" s="475"/>
    </row>
    <row r="95" spans="1:121" s="1" customFormat="1" x14ac:dyDescent="0.25">
      <c r="A95" s="6"/>
      <c r="B95" s="42"/>
      <c r="C95" s="42"/>
      <c r="D95" s="7"/>
      <c r="E95" s="509"/>
      <c r="F95" s="510"/>
      <c r="G95" s="510"/>
      <c r="H95" s="42"/>
      <c r="I95" s="353"/>
      <c r="J95" s="353"/>
      <c r="K95" s="353"/>
      <c r="L95" s="144"/>
      <c r="M95" s="144"/>
      <c r="N95" s="42"/>
      <c r="O95" s="42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8"/>
      <c r="AG95" s="8"/>
      <c r="AH95" s="8"/>
      <c r="AI95" s="8"/>
      <c r="AJ95" s="9"/>
      <c r="AK95" s="9"/>
      <c r="AL95" s="9"/>
      <c r="AM95" s="10"/>
    </row>
    <row r="96" spans="1:121" s="20" customFormat="1" ht="35.4" x14ac:dyDescent="0.25">
      <c r="A96" s="11"/>
      <c r="B96" s="12"/>
      <c r="C96" s="13"/>
      <c r="D96" s="110"/>
      <c r="E96" s="114"/>
      <c r="F96" s="114"/>
      <c r="G96" s="114"/>
      <c r="H96" s="115"/>
      <c r="I96" s="115"/>
      <c r="J96" s="115"/>
      <c r="K96" s="115"/>
      <c r="L96" s="115"/>
      <c r="M96" s="115"/>
      <c r="N96" s="114"/>
      <c r="O96" s="114"/>
      <c r="P96" s="16"/>
      <c r="Q96" s="16"/>
      <c r="R96" s="160"/>
      <c r="S96" s="17"/>
      <c r="T96" s="18"/>
      <c r="U96" s="18"/>
      <c r="V96" s="18"/>
      <c r="W96" s="18"/>
      <c r="X96" s="18"/>
      <c r="Y96" s="18"/>
      <c r="Z96" s="6"/>
      <c r="AA96" s="6"/>
      <c r="AB96" s="6"/>
      <c r="AC96" s="6"/>
      <c r="AD96" s="6"/>
      <c r="AE96" s="6"/>
      <c r="AF96" s="11"/>
      <c r="AG96" s="11"/>
      <c r="AH96" s="11"/>
      <c r="AI96" s="11"/>
      <c r="AJ96" s="19"/>
      <c r="AK96" s="19"/>
      <c r="AL96" s="19"/>
    </row>
    <row r="97" spans="1:38" s="20" customFormat="1" ht="35.4" x14ac:dyDescent="0.25">
      <c r="A97" s="11"/>
      <c r="B97" s="12"/>
      <c r="C97" s="13"/>
      <c r="D97" s="110"/>
      <c r="E97" s="114"/>
      <c r="F97" s="116"/>
      <c r="G97" s="117"/>
      <c r="H97" s="117"/>
      <c r="I97" s="117"/>
      <c r="J97" s="117"/>
      <c r="K97" s="117"/>
      <c r="L97" s="117"/>
      <c r="M97" s="117"/>
      <c r="N97" s="111"/>
      <c r="O97" s="111"/>
      <c r="P97" s="23"/>
      <c r="Q97" s="23"/>
      <c r="R97" s="23"/>
      <c r="S97" s="23"/>
      <c r="T97" s="23"/>
      <c r="U97" s="23"/>
      <c r="V97" s="23"/>
      <c r="W97" s="17"/>
      <c r="X97" s="18"/>
      <c r="Y97" s="18"/>
      <c r="Z97" s="6"/>
      <c r="AA97" s="6"/>
      <c r="AB97" s="6"/>
      <c r="AC97" s="6"/>
      <c r="AD97" s="6"/>
      <c r="AE97" s="6"/>
      <c r="AF97" s="11"/>
      <c r="AG97" s="11"/>
      <c r="AH97" s="11"/>
      <c r="AI97" s="11"/>
      <c r="AJ97" s="19"/>
      <c r="AK97" s="19"/>
      <c r="AL97" s="19"/>
    </row>
    <row r="98" spans="1:38" s="20" customFormat="1" ht="35.4" x14ac:dyDescent="0.25">
      <c r="A98" s="11"/>
      <c r="B98" s="12"/>
      <c r="C98" s="13"/>
      <c r="D98" s="110"/>
      <c r="E98" s="114"/>
      <c r="F98" s="118"/>
      <c r="G98" s="117"/>
      <c r="H98" s="117"/>
      <c r="I98" s="117"/>
      <c r="J98" s="117"/>
      <c r="K98" s="117"/>
      <c r="L98" s="117"/>
      <c r="M98" s="117"/>
      <c r="N98" s="112"/>
      <c r="O98" s="111"/>
      <c r="P98" s="23"/>
      <c r="Q98" s="23"/>
      <c r="R98" s="23"/>
      <c r="S98" s="23"/>
      <c r="T98" s="23"/>
      <c r="U98" s="23"/>
      <c r="V98" s="23"/>
      <c r="W98" s="17"/>
      <c r="X98" s="18"/>
      <c r="Y98" s="18"/>
      <c r="Z98" s="6"/>
      <c r="AA98" s="6"/>
      <c r="AB98" s="6"/>
      <c r="AC98" s="6"/>
      <c r="AD98" s="6"/>
      <c r="AE98" s="6"/>
      <c r="AF98" s="11"/>
      <c r="AG98" s="11"/>
      <c r="AH98" s="11"/>
      <c r="AI98" s="11"/>
      <c r="AJ98" s="19"/>
      <c r="AK98" s="19"/>
      <c r="AL98" s="19"/>
    </row>
    <row r="99" spans="1:38" s="20" customFormat="1" ht="35.4" x14ac:dyDescent="0.25">
      <c r="A99" s="11"/>
      <c r="B99" s="12"/>
      <c r="C99" s="25"/>
      <c r="D99" s="113"/>
      <c r="E99" s="114"/>
      <c r="F99" s="116"/>
      <c r="G99" s="119"/>
      <c r="H99" s="117"/>
      <c r="I99" s="117"/>
      <c r="J99" s="117"/>
      <c r="K99" s="117"/>
      <c r="L99" s="117"/>
      <c r="M99" s="117"/>
      <c r="N99" s="111"/>
      <c r="O99" s="111"/>
      <c r="P99" s="23"/>
      <c r="Q99" s="23"/>
      <c r="R99" s="23"/>
      <c r="S99" s="23"/>
      <c r="T99" s="24"/>
      <c r="U99" s="23"/>
      <c r="V99" s="23"/>
      <c r="W99" s="17"/>
      <c r="X99" s="18"/>
      <c r="Y99" s="18"/>
      <c r="Z99" s="6"/>
      <c r="AA99" s="6"/>
      <c r="AB99" s="6"/>
      <c r="AC99" s="6"/>
      <c r="AD99" s="6"/>
      <c r="AE99" s="6"/>
      <c r="AF99" s="11"/>
      <c r="AG99" s="11"/>
      <c r="AH99" s="11"/>
      <c r="AI99" s="11"/>
      <c r="AJ99" s="19"/>
      <c r="AK99" s="19"/>
      <c r="AL99" s="19"/>
    </row>
    <row r="100" spans="1:38" s="20" customFormat="1" x14ac:dyDescent="0.25">
      <c r="A100" s="11"/>
      <c r="B100" s="12"/>
      <c r="C100" s="26"/>
      <c r="D100" s="14"/>
      <c r="E100" s="15"/>
      <c r="F100" s="21"/>
      <c r="G100" s="22"/>
      <c r="H100" s="22"/>
      <c r="I100" s="22"/>
      <c r="J100" s="22"/>
      <c r="K100" s="22"/>
      <c r="L100" s="22"/>
      <c r="M100" s="22"/>
      <c r="N100" s="23"/>
      <c r="O100" s="23"/>
      <c r="P100" s="23"/>
      <c r="Q100" s="23"/>
      <c r="R100" s="23"/>
      <c r="S100" s="23"/>
      <c r="T100" s="23"/>
      <c r="U100" s="23"/>
      <c r="V100" s="23"/>
      <c r="W100" s="17"/>
      <c r="X100" s="18"/>
      <c r="Y100" s="18"/>
      <c r="Z100" s="6"/>
      <c r="AA100" s="6"/>
      <c r="AB100" s="6"/>
      <c r="AC100" s="6"/>
      <c r="AD100" s="6"/>
      <c r="AE100" s="6"/>
      <c r="AF100" s="11"/>
      <c r="AG100" s="11"/>
      <c r="AH100" s="11"/>
      <c r="AI100" s="11"/>
      <c r="AJ100" s="19"/>
      <c r="AK100" s="19"/>
      <c r="AL100" s="19"/>
    </row>
    <row r="101" spans="1:38" s="32" customFormat="1" x14ac:dyDescent="0.55000000000000004">
      <c r="A101" s="27"/>
      <c r="B101" s="28"/>
      <c r="C101" s="26"/>
      <c r="D101" s="14"/>
      <c r="E101" s="27"/>
      <c r="F101" s="27"/>
      <c r="G101" s="27"/>
      <c r="H101" s="27"/>
      <c r="I101" s="35"/>
      <c r="J101" s="35"/>
      <c r="K101" s="35"/>
      <c r="L101" s="27"/>
      <c r="M101" s="27"/>
      <c r="N101" s="27"/>
      <c r="O101" s="27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7"/>
      <c r="AG101" s="27"/>
      <c r="AH101" s="27"/>
      <c r="AI101" s="27"/>
      <c r="AJ101" s="31"/>
      <c r="AK101" s="31"/>
      <c r="AL101" s="36"/>
    </row>
    <row r="102" spans="1:38" s="32" customFormat="1" x14ac:dyDescent="0.55000000000000004">
      <c r="A102" s="27"/>
      <c r="B102" s="27"/>
      <c r="C102" s="33"/>
      <c r="D102" s="34"/>
      <c r="E102" s="27"/>
      <c r="F102" s="27"/>
      <c r="G102" s="27"/>
      <c r="H102" s="27"/>
      <c r="I102" s="35"/>
      <c r="J102" s="35"/>
      <c r="K102" s="35"/>
      <c r="L102" s="27"/>
      <c r="M102" s="27"/>
      <c r="N102" s="27"/>
      <c r="O102" s="27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7"/>
      <c r="AG102" s="27"/>
      <c r="AH102" s="27"/>
      <c r="AI102" s="27"/>
      <c r="AJ102" s="31"/>
      <c r="AK102" s="31"/>
      <c r="AL102" s="36"/>
    </row>
    <row r="103" spans="1:38" s="32" customFormat="1" x14ac:dyDescent="0.55000000000000004">
      <c r="A103" s="27"/>
      <c r="B103" s="27"/>
      <c r="C103" s="33"/>
      <c r="D103" s="34"/>
      <c r="E103" s="27"/>
      <c r="F103" s="27"/>
      <c r="G103" s="27"/>
      <c r="H103" s="27"/>
      <c r="I103" s="35"/>
      <c r="J103" s="35"/>
      <c r="K103" s="35"/>
      <c r="L103" s="27"/>
      <c r="M103" s="27"/>
      <c r="N103" s="27"/>
      <c r="O103" s="27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27"/>
      <c r="AG103" s="27"/>
      <c r="AH103" s="27"/>
      <c r="AI103" s="27"/>
      <c r="AJ103" s="31"/>
      <c r="AK103" s="31"/>
      <c r="AL103" s="36"/>
    </row>
    <row r="104" spans="1:38" s="32" customFormat="1" x14ac:dyDescent="0.55000000000000004">
      <c r="A104" s="27"/>
      <c r="B104" s="27"/>
      <c r="C104" s="33"/>
      <c r="D104" s="34"/>
      <c r="E104" s="27"/>
      <c r="F104" s="27"/>
      <c r="G104" s="27"/>
      <c r="H104" s="27"/>
      <c r="I104" s="35"/>
      <c r="J104" s="35"/>
      <c r="K104" s="35" t="s">
        <v>109</v>
      </c>
      <c r="L104" s="27"/>
      <c r="M104" s="27"/>
      <c r="N104" s="27"/>
      <c r="O104" s="27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27"/>
      <c r="AG104" s="27"/>
      <c r="AH104" s="27"/>
      <c r="AI104" s="27"/>
      <c r="AJ104" s="31"/>
      <c r="AK104" s="31"/>
      <c r="AL104" s="36"/>
    </row>
    <row r="105" spans="1:38" s="32" customFormat="1" x14ac:dyDescent="0.55000000000000004">
      <c r="A105" s="27"/>
      <c r="B105" s="27"/>
      <c r="C105" s="33"/>
      <c r="D105" s="34"/>
      <c r="E105" s="27"/>
      <c r="F105" s="27"/>
      <c r="G105" s="27"/>
      <c r="H105" s="27"/>
      <c r="I105" s="35"/>
      <c r="J105" s="35"/>
      <c r="K105" s="35"/>
      <c r="L105" s="27"/>
      <c r="M105" s="27"/>
      <c r="N105" s="27"/>
      <c r="O105" s="27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27"/>
      <c r="AG105" s="27"/>
      <c r="AH105" s="27"/>
      <c r="AI105" s="27"/>
      <c r="AJ105" s="31"/>
      <c r="AK105" s="31"/>
      <c r="AL105" s="36"/>
    </row>
    <row r="106" spans="1:38" s="32" customFormat="1" x14ac:dyDescent="0.55000000000000004">
      <c r="A106" s="27"/>
      <c r="B106" s="27"/>
      <c r="C106" s="33"/>
      <c r="D106" s="34"/>
      <c r="E106" s="27"/>
      <c r="F106" s="27"/>
      <c r="G106" s="27"/>
      <c r="H106" s="27"/>
      <c r="I106" s="35"/>
      <c r="J106" s="35"/>
      <c r="K106" s="35"/>
      <c r="L106" s="27"/>
      <c r="M106" s="27"/>
      <c r="N106" s="27"/>
      <c r="O106" s="27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27"/>
      <c r="AG106" s="27"/>
      <c r="AH106" s="27"/>
      <c r="AI106" s="27"/>
      <c r="AJ106" s="31"/>
      <c r="AK106" s="31"/>
      <c r="AL106" s="36"/>
    </row>
    <row r="107" spans="1:38" s="32" customFormat="1" x14ac:dyDescent="0.55000000000000004">
      <c r="A107" s="27"/>
      <c r="B107" s="27"/>
      <c r="C107" s="33"/>
      <c r="D107" s="34"/>
      <c r="E107" s="27"/>
      <c r="F107" s="27"/>
      <c r="G107" s="27"/>
      <c r="H107" s="27"/>
      <c r="I107" s="35"/>
      <c r="J107" s="35"/>
      <c r="K107" s="35"/>
      <c r="L107" s="27"/>
      <c r="M107" s="27"/>
      <c r="N107" s="27"/>
      <c r="O107" s="27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27"/>
      <c r="AG107" s="27"/>
      <c r="AH107" s="27"/>
      <c r="AI107" s="27"/>
      <c r="AJ107" s="31"/>
      <c r="AK107" s="31"/>
      <c r="AL107" s="36"/>
    </row>
    <row r="108" spans="1:38" s="32" customFormat="1" x14ac:dyDescent="0.55000000000000004">
      <c r="A108" s="27"/>
      <c r="B108" s="27"/>
      <c r="C108" s="33"/>
      <c r="D108" s="34"/>
      <c r="E108" s="27"/>
      <c r="F108" s="27"/>
      <c r="G108" s="27"/>
      <c r="H108" s="27"/>
      <c r="I108" s="35"/>
      <c r="J108" s="35"/>
      <c r="K108" s="35"/>
      <c r="L108" s="27"/>
      <c r="M108" s="27"/>
      <c r="N108" s="27"/>
      <c r="O108" s="27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27"/>
      <c r="AG108" s="27"/>
      <c r="AH108" s="27"/>
      <c r="AI108" s="27"/>
      <c r="AJ108" s="31"/>
      <c r="AK108" s="31"/>
      <c r="AL108" s="36"/>
    </row>
    <row r="109" spans="1:38" s="32" customFormat="1" x14ac:dyDescent="0.55000000000000004">
      <c r="A109" s="27"/>
      <c r="B109" s="27"/>
      <c r="C109" s="33"/>
      <c r="D109" s="34"/>
      <c r="E109" s="27"/>
      <c r="F109" s="27"/>
      <c r="G109" s="27"/>
      <c r="H109" s="27"/>
      <c r="I109" s="35"/>
      <c r="J109" s="35"/>
      <c r="K109" s="35"/>
      <c r="L109" s="27"/>
      <c r="M109" s="27"/>
      <c r="N109" s="27"/>
      <c r="O109" s="27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27"/>
      <c r="AG109" s="27"/>
      <c r="AH109" s="27"/>
      <c r="AI109" s="27"/>
      <c r="AJ109" s="31"/>
      <c r="AK109" s="31"/>
      <c r="AL109" s="36"/>
    </row>
    <row r="110" spans="1:38" s="32" customFormat="1" x14ac:dyDescent="0.55000000000000004">
      <c r="A110" s="27"/>
      <c r="B110" s="27"/>
      <c r="C110" s="33"/>
      <c r="D110" s="34"/>
      <c r="E110" s="27"/>
      <c r="F110" s="27"/>
      <c r="G110" s="27"/>
      <c r="H110" s="27"/>
      <c r="I110" s="35"/>
      <c r="J110" s="35"/>
      <c r="K110" s="35"/>
      <c r="L110" s="27"/>
      <c r="M110" s="27"/>
      <c r="N110" s="27"/>
      <c r="O110" s="27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27"/>
      <c r="AG110" s="27"/>
      <c r="AH110" s="27"/>
      <c r="AI110" s="27"/>
      <c r="AJ110" s="31"/>
      <c r="AK110" s="31"/>
      <c r="AL110" s="36"/>
    </row>
    <row r="111" spans="1:38" s="32" customFormat="1" x14ac:dyDescent="0.55000000000000004">
      <c r="A111" s="27"/>
      <c r="B111" s="27"/>
      <c r="C111" s="33"/>
      <c r="D111" s="34"/>
      <c r="E111" s="27"/>
      <c r="F111" s="27"/>
      <c r="G111" s="27"/>
      <c r="H111" s="27"/>
      <c r="I111" s="35"/>
      <c r="J111" s="35"/>
      <c r="K111" s="35"/>
      <c r="L111" s="27"/>
      <c r="M111" s="27"/>
      <c r="N111" s="27"/>
      <c r="O111" s="27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27"/>
      <c r="AG111" s="27"/>
      <c r="AH111" s="27"/>
      <c r="AI111" s="27"/>
      <c r="AJ111" s="31"/>
      <c r="AK111" s="31"/>
      <c r="AL111" s="36"/>
    </row>
    <row r="112" spans="1:38" s="32" customFormat="1" x14ac:dyDescent="0.55000000000000004">
      <c r="A112" s="27"/>
      <c r="B112" s="27"/>
      <c r="C112" s="33"/>
      <c r="D112" s="34"/>
      <c r="E112" s="27"/>
      <c r="F112" s="27"/>
      <c r="G112" s="27"/>
      <c r="H112" s="27"/>
      <c r="I112" s="35"/>
      <c r="J112" s="35"/>
      <c r="K112" s="35"/>
      <c r="L112" s="27"/>
      <c r="M112" s="27"/>
      <c r="N112" s="27"/>
      <c r="O112" s="27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27"/>
      <c r="AG112" s="27"/>
      <c r="AH112" s="27"/>
      <c r="AI112" s="27"/>
      <c r="AJ112" s="31"/>
      <c r="AK112" s="31"/>
      <c r="AL112" s="36"/>
    </row>
    <row r="113" spans="1:38" s="32" customFormat="1" x14ac:dyDescent="0.55000000000000004">
      <c r="A113" s="27"/>
      <c r="B113" s="27"/>
      <c r="C113" s="33"/>
      <c r="D113" s="34"/>
      <c r="E113" s="27"/>
      <c r="F113" s="27"/>
      <c r="G113" s="27"/>
      <c r="H113" s="27"/>
      <c r="I113" s="35"/>
      <c r="J113" s="35"/>
      <c r="K113" s="35"/>
      <c r="L113" s="27"/>
      <c r="M113" s="27"/>
      <c r="N113" s="27"/>
      <c r="O113" s="27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27"/>
      <c r="AG113" s="27"/>
      <c r="AH113" s="27"/>
      <c r="AI113" s="27"/>
      <c r="AJ113" s="31"/>
      <c r="AK113" s="31"/>
      <c r="AL113" s="36"/>
    </row>
    <row r="114" spans="1:38" s="32" customFormat="1" x14ac:dyDescent="0.55000000000000004">
      <c r="A114" s="27"/>
      <c r="B114" s="27"/>
      <c r="C114" s="33"/>
      <c r="D114" s="34"/>
      <c r="E114" s="27"/>
      <c r="F114" s="27"/>
      <c r="G114" s="27"/>
      <c r="H114" s="27"/>
      <c r="I114" s="35"/>
      <c r="J114" s="35"/>
      <c r="K114" s="35"/>
      <c r="L114" s="27"/>
      <c r="M114" s="27"/>
      <c r="N114" s="27"/>
      <c r="O114" s="27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27"/>
      <c r="AG114" s="27"/>
      <c r="AH114" s="27"/>
      <c r="AI114" s="27"/>
      <c r="AJ114" s="31"/>
      <c r="AK114" s="31"/>
      <c r="AL114" s="36"/>
    </row>
    <row r="115" spans="1:38" s="32" customFormat="1" x14ac:dyDescent="0.55000000000000004">
      <c r="A115" s="27"/>
      <c r="B115" s="27"/>
      <c r="C115" s="33"/>
      <c r="D115" s="34"/>
      <c r="E115" s="27"/>
      <c r="F115" s="27"/>
      <c r="G115" s="27"/>
      <c r="H115" s="27"/>
      <c r="I115" s="35"/>
      <c r="J115" s="35"/>
      <c r="K115" s="35"/>
      <c r="L115" s="27"/>
      <c r="M115" s="27"/>
      <c r="N115" s="27"/>
      <c r="O115" s="27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27"/>
      <c r="AG115" s="27"/>
      <c r="AH115" s="27"/>
      <c r="AI115" s="27"/>
      <c r="AJ115" s="31"/>
      <c r="AK115" s="31"/>
      <c r="AL115" s="36"/>
    </row>
    <row r="116" spans="1:38" s="32" customFormat="1" x14ac:dyDescent="0.55000000000000004">
      <c r="A116" s="27"/>
      <c r="B116" s="27"/>
      <c r="C116" s="33"/>
      <c r="D116" s="34"/>
      <c r="E116" s="27"/>
      <c r="F116" s="27"/>
      <c r="G116" s="27"/>
      <c r="H116" s="27"/>
      <c r="I116" s="35"/>
      <c r="J116" s="35"/>
      <c r="K116" s="35"/>
      <c r="L116" s="27"/>
      <c r="M116" s="27"/>
      <c r="N116" s="27"/>
      <c r="O116" s="27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27"/>
      <c r="AG116" s="27"/>
      <c r="AH116" s="27"/>
      <c r="AI116" s="27"/>
      <c r="AJ116" s="31"/>
      <c r="AK116" s="31"/>
      <c r="AL116" s="36"/>
    </row>
    <row r="117" spans="1:38" s="32" customFormat="1" x14ac:dyDescent="0.55000000000000004">
      <c r="A117" s="27"/>
      <c r="B117" s="27"/>
      <c r="C117" s="33"/>
      <c r="D117" s="34"/>
      <c r="E117" s="27"/>
      <c r="F117" s="27"/>
      <c r="G117" s="27"/>
      <c r="H117" s="27"/>
      <c r="I117" s="35"/>
      <c r="J117" s="35"/>
      <c r="K117" s="35"/>
      <c r="L117" s="27"/>
      <c r="M117" s="27"/>
      <c r="N117" s="27"/>
      <c r="O117" s="27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27"/>
      <c r="AG117" s="27"/>
      <c r="AH117" s="27"/>
      <c r="AI117" s="27"/>
      <c r="AJ117" s="31"/>
      <c r="AK117" s="31"/>
      <c r="AL117" s="36"/>
    </row>
    <row r="118" spans="1:38" s="32" customFormat="1" x14ac:dyDescent="0.55000000000000004">
      <c r="A118" s="27"/>
      <c r="B118" s="27"/>
      <c r="C118" s="33"/>
      <c r="D118" s="34"/>
      <c r="E118" s="27"/>
      <c r="F118" s="27"/>
      <c r="G118" s="27"/>
      <c r="H118" s="27"/>
      <c r="I118" s="35"/>
      <c r="J118" s="35"/>
      <c r="K118" s="35"/>
      <c r="L118" s="27"/>
      <c r="M118" s="27"/>
      <c r="N118" s="27"/>
      <c r="O118" s="27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27"/>
      <c r="AG118" s="27"/>
      <c r="AH118" s="27"/>
      <c r="AI118" s="27"/>
      <c r="AJ118" s="31"/>
      <c r="AK118" s="31"/>
      <c r="AL118" s="36"/>
    </row>
    <row r="119" spans="1:38" s="32" customFormat="1" x14ac:dyDescent="0.55000000000000004">
      <c r="A119" s="27"/>
      <c r="B119" s="27"/>
      <c r="C119" s="33"/>
      <c r="D119" s="34"/>
      <c r="E119" s="27"/>
      <c r="F119" s="27"/>
      <c r="G119" s="27"/>
      <c r="H119" s="27"/>
      <c r="I119" s="35"/>
      <c r="J119" s="35"/>
      <c r="K119" s="35"/>
      <c r="L119" s="27"/>
      <c r="M119" s="27"/>
      <c r="N119" s="27"/>
      <c r="O119" s="27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27"/>
      <c r="AG119" s="27"/>
      <c r="AH119" s="27"/>
      <c r="AI119" s="27"/>
      <c r="AJ119" s="31"/>
      <c r="AK119" s="31"/>
      <c r="AL119" s="36"/>
    </row>
    <row r="120" spans="1:38" s="32" customFormat="1" x14ac:dyDescent="0.55000000000000004">
      <c r="A120" s="27"/>
      <c r="B120" s="27"/>
      <c r="C120" s="33"/>
      <c r="D120" s="34"/>
      <c r="E120" s="27"/>
      <c r="F120" s="27"/>
      <c r="G120" s="27"/>
      <c r="H120" s="27"/>
      <c r="I120" s="35"/>
      <c r="J120" s="35"/>
      <c r="K120" s="35"/>
      <c r="L120" s="27"/>
      <c r="M120" s="27"/>
      <c r="N120" s="27"/>
      <c r="O120" s="27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27"/>
      <c r="AG120" s="27"/>
      <c r="AH120" s="27"/>
      <c r="AI120" s="27"/>
      <c r="AJ120" s="31"/>
      <c r="AK120" s="31"/>
      <c r="AL120" s="36"/>
    </row>
    <row r="121" spans="1:38" s="32" customFormat="1" x14ac:dyDescent="0.55000000000000004">
      <c r="A121" s="27"/>
      <c r="B121" s="27"/>
      <c r="C121" s="33"/>
      <c r="D121" s="34"/>
      <c r="E121" s="27"/>
      <c r="F121" s="27"/>
      <c r="G121" s="27"/>
      <c r="H121" s="27"/>
      <c r="I121" s="35"/>
      <c r="J121" s="35"/>
      <c r="K121" s="35"/>
      <c r="L121" s="27"/>
      <c r="M121" s="27"/>
      <c r="N121" s="27"/>
      <c r="O121" s="27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27"/>
      <c r="AG121" s="27"/>
      <c r="AH121" s="27"/>
      <c r="AI121" s="27"/>
      <c r="AJ121" s="31"/>
      <c r="AK121" s="31"/>
      <c r="AL121" s="36"/>
    </row>
    <row r="122" spans="1:38" s="32" customFormat="1" x14ac:dyDescent="0.55000000000000004">
      <c r="A122" s="27"/>
      <c r="B122" s="27"/>
      <c r="C122" s="33"/>
      <c r="D122" s="34"/>
      <c r="E122" s="27"/>
      <c r="F122" s="27"/>
      <c r="G122" s="27"/>
      <c r="H122" s="27"/>
      <c r="I122" s="35"/>
      <c r="J122" s="35"/>
      <c r="K122" s="35"/>
      <c r="L122" s="27"/>
      <c r="M122" s="27"/>
      <c r="N122" s="27"/>
      <c r="O122" s="27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27"/>
      <c r="AG122" s="27"/>
      <c r="AH122" s="27"/>
      <c r="AI122" s="27"/>
      <c r="AJ122" s="31"/>
      <c r="AK122" s="31"/>
      <c r="AL122" s="36"/>
    </row>
    <row r="123" spans="1:38" s="32" customFormat="1" x14ac:dyDescent="0.55000000000000004">
      <c r="A123" s="27"/>
      <c r="B123" s="27"/>
      <c r="C123" s="33"/>
      <c r="D123" s="34"/>
      <c r="E123" s="27"/>
      <c r="F123" s="27"/>
      <c r="G123" s="27"/>
      <c r="H123" s="27"/>
      <c r="I123" s="35"/>
      <c r="J123" s="35"/>
      <c r="K123" s="35"/>
      <c r="L123" s="27"/>
      <c r="M123" s="27"/>
      <c r="N123" s="27"/>
      <c r="O123" s="27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27"/>
      <c r="AG123" s="27"/>
      <c r="AH123" s="27"/>
      <c r="AI123" s="27"/>
      <c r="AJ123" s="31"/>
      <c r="AK123" s="31"/>
      <c r="AL123" s="36"/>
    </row>
    <row r="124" spans="1:38" s="32" customFormat="1" x14ac:dyDescent="0.55000000000000004">
      <c r="A124" s="27"/>
      <c r="B124" s="27"/>
      <c r="C124" s="33"/>
      <c r="D124" s="34"/>
      <c r="E124" s="27"/>
      <c r="F124" s="27"/>
      <c r="G124" s="27"/>
      <c r="H124" s="27"/>
      <c r="I124" s="35"/>
      <c r="J124" s="35"/>
      <c r="K124" s="35"/>
      <c r="L124" s="27"/>
      <c r="M124" s="27"/>
      <c r="N124" s="27"/>
      <c r="O124" s="27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27"/>
      <c r="AG124" s="27"/>
      <c r="AH124" s="27"/>
      <c r="AI124" s="27"/>
      <c r="AJ124" s="31"/>
      <c r="AK124" s="31"/>
      <c r="AL124" s="36"/>
    </row>
    <row r="125" spans="1:38" s="32" customFormat="1" x14ac:dyDescent="0.55000000000000004">
      <c r="A125" s="27"/>
      <c r="B125" s="27"/>
      <c r="C125" s="33"/>
      <c r="D125" s="34"/>
      <c r="E125" s="27"/>
      <c r="F125" s="27"/>
      <c r="G125" s="27"/>
      <c r="H125" s="27"/>
      <c r="I125" s="35"/>
      <c r="J125" s="35"/>
      <c r="K125" s="35"/>
      <c r="L125" s="27"/>
      <c r="M125" s="27"/>
      <c r="N125" s="27"/>
      <c r="O125" s="27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27"/>
      <c r="AG125" s="27"/>
      <c r="AH125" s="27"/>
      <c r="AI125" s="27"/>
      <c r="AJ125" s="31"/>
      <c r="AK125" s="31"/>
      <c r="AL125" s="36"/>
    </row>
    <row r="126" spans="1:38" s="32" customFormat="1" x14ac:dyDescent="0.55000000000000004">
      <c r="A126" s="27"/>
      <c r="B126" s="27"/>
      <c r="C126" s="33"/>
      <c r="D126" s="34"/>
      <c r="E126" s="27"/>
      <c r="F126" s="27"/>
      <c r="G126" s="27"/>
      <c r="H126" s="27"/>
      <c r="I126" s="35"/>
      <c r="J126" s="35"/>
      <c r="K126" s="35"/>
      <c r="L126" s="27"/>
      <c r="M126" s="27"/>
      <c r="N126" s="27"/>
      <c r="O126" s="27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27"/>
      <c r="AG126" s="27"/>
      <c r="AH126" s="27"/>
      <c r="AI126" s="27"/>
      <c r="AJ126" s="31"/>
      <c r="AK126" s="31"/>
      <c r="AL126" s="36"/>
    </row>
    <row r="127" spans="1:38" s="32" customFormat="1" x14ac:dyDescent="0.55000000000000004">
      <c r="A127" s="27"/>
      <c r="B127" s="27"/>
      <c r="C127" s="33"/>
      <c r="D127" s="34"/>
      <c r="E127" s="27"/>
      <c r="F127" s="27"/>
      <c r="G127" s="27"/>
      <c r="H127" s="27"/>
      <c r="I127" s="35"/>
      <c r="J127" s="35"/>
      <c r="K127" s="35"/>
      <c r="L127" s="27"/>
      <c r="M127" s="27"/>
      <c r="N127" s="27"/>
      <c r="O127" s="27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27"/>
      <c r="AG127" s="27"/>
      <c r="AH127" s="27"/>
      <c r="AI127" s="27"/>
      <c r="AJ127" s="31"/>
      <c r="AK127" s="31"/>
      <c r="AL127" s="36"/>
    </row>
    <row r="128" spans="1:38" s="32" customFormat="1" x14ac:dyDescent="0.55000000000000004">
      <c r="A128" s="27"/>
      <c r="B128" s="27"/>
      <c r="C128" s="33"/>
      <c r="D128" s="34"/>
      <c r="E128" s="27"/>
      <c r="F128" s="27"/>
      <c r="G128" s="27"/>
      <c r="H128" s="27"/>
      <c r="I128" s="35"/>
      <c r="J128" s="35"/>
      <c r="K128" s="35"/>
      <c r="L128" s="27"/>
      <c r="M128" s="27"/>
      <c r="N128" s="27"/>
      <c r="O128" s="27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27"/>
      <c r="AG128" s="27"/>
      <c r="AH128" s="27"/>
      <c r="AI128" s="27"/>
      <c r="AJ128" s="31"/>
      <c r="AK128" s="31"/>
      <c r="AL128" s="36"/>
    </row>
    <row r="129" spans="1:38" s="32" customFormat="1" x14ac:dyDescent="0.55000000000000004">
      <c r="A129" s="27"/>
      <c r="B129" s="27"/>
      <c r="C129" s="33"/>
      <c r="D129" s="34"/>
      <c r="E129" s="27"/>
      <c r="F129" s="27"/>
      <c r="G129" s="27"/>
      <c r="H129" s="27"/>
      <c r="I129" s="35"/>
      <c r="J129" s="35"/>
      <c r="K129" s="35"/>
      <c r="L129" s="27"/>
      <c r="M129" s="27"/>
      <c r="N129" s="27"/>
      <c r="O129" s="27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27"/>
      <c r="AG129" s="27"/>
      <c r="AH129" s="27"/>
      <c r="AI129" s="27"/>
      <c r="AJ129" s="31"/>
      <c r="AK129" s="31"/>
      <c r="AL129" s="36"/>
    </row>
    <row r="130" spans="1:38" s="32" customFormat="1" x14ac:dyDescent="0.55000000000000004">
      <c r="A130" s="27"/>
      <c r="B130" s="27"/>
      <c r="C130" s="33"/>
      <c r="D130" s="34"/>
      <c r="E130" s="27"/>
      <c r="F130" s="27"/>
      <c r="G130" s="27"/>
      <c r="H130" s="27"/>
      <c r="I130" s="35"/>
      <c r="J130" s="35"/>
      <c r="K130" s="35"/>
      <c r="L130" s="27"/>
      <c r="M130" s="27"/>
      <c r="N130" s="27"/>
      <c r="O130" s="27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27"/>
      <c r="AG130" s="27"/>
      <c r="AH130" s="27"/>
      <c r="AI130" s="27"/>
      <c r="AJ130" s="31"/>
      <c r="AK130" s="31"/>
      <c r="AL130" s="36"/>
    </row>
    <row r="131" spans="1:38" s="32" customFormat="1" x14ac:dyDescent="0.55000000000000004">
      <c r="A131" s="27"/>
      <c r="B131" s="27"/>
      <c r="C131" s="33"/>
      <c r="D131" s="34"/>
      <c r="E131" s="27"/>
      <c r="F131" s="27"/>
      <c r="G131" s="27"/>
      <c r="H131" s="27"/>
      <c r="I131" s="35"/>
      <c r="J131" s="35"/>
      <c r="K131" s="35"/>
      <c r="L131" s="27"/>
      <c r="M131" s="27"/>
      <c r="N131" s="27"/>
      <c r="O131" s="27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27"/>
      <c r="AG131" s="27"/>
      <c r="AH131" s="27"/>
      <c r="AI131" s="27"/>
      <c r="AJ131" s="31"/>
      <c r="AK131" s="31"/>
      <c r="AL131" s="36"/>
    </row>
    <row r="132" spans="1:38" s="32" customFormat="1" x14ac:dyDescent="0.55000000000000004">
      <c r="A132" s="27"/>
      <c r="B132" s="27"/>
      <c r="C132" s="33"/>
      <c r="D132" s="34"/>
      <c r="E132" s="27"/>
      <c r="F132" s="27"/>
      <c r="G132" s="27"/>
      <c r="H132" s="27"/>
      <c r="I132" s="35"/>
      <c r="J132" s="35"/>
      <c r="K132" s="35"/>
      <c r="L132" s="27"/>
      <c r="M132" s="27"/>
      <c r="N132" s="27"/>
      <c r="O132" s="27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27"/>
      <c r="AG132" s="27"/>
      <c r="AH132" s="27"/>
      <c r="AI132" s="27"/>
      <c r="AJ132" s="31"/>
      <c r="AK132" s="31"/>
      <c r="AL132" s="36"/>
    </row>
    <row r="133" spans="1:38" s="32" customFormat="1" x14ac:dyDescent="0.55000000000000004">
      <c r="A133" s="27"/>
      <c r="B133" s="27"/>
      <c r="C133" s="33"/>
      <c r="D133" s="34"/>
      <c r="E133" s="27"/>
      <c r="F133" s="27"/>
      <c r="G133" s="27"/>
      <c r="H133" s="27"/>
      <c r="I133" s="35"/>
      <c r="J133" s="35"/>
      <c r="K133" s="35"/>
      <c r="L133" s="27"/>
      <c r="M133" s="27"/>
      <c r="N133" s="27"/>
      <c r="O133" s="27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27"/>
      <c r="AG133" s="27"/>
      <c r="AH133" s="27"/>
      <c r="AI133" s="27"/>
      <c r="AJ133" s="31"/>
      <c r="AK133" s="31"/>
      <c r="AL133" s="36"/>
    </row>
    <row r="134" spans="1:38" s="32" customFormat="1" x14ac:dyDescent="0.55000000000000004">
      <c r="A134" s="27"/>
      <c r="B134" s="27"/>
      <c r="C134" s="33"/>
      <c r="D134" s="34"/>
      <c r="E134" s="27"/>
      <c r="F134" s="27"/>
      <c r="G134" s="27"/>
      <c r="H134" s="27"/>
      <c r="I134" s="35"/>
      <c r="J134" s="35"/>
      <c r="K134" s="35"/>
      <c r="L134" s="27"/>
      <c r="M134" s="27"/>
      <c r="N134" s="27"/>
      <c r="O134" s="27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27"/>
      <c r="AG134" s="27"/>
      <c r="AH134" s="27"/>
      <c r="AI134" s="27"/>
      <c r="AJ134" s="31"/>
      <c r="AK134" s="31"/>
      <c r="AL134" s="36"/>
    </row>
    <row r="135" spans="1:38" s="32" customFormat="1" x14ac:dyDescent="0.55000000000000004">
      <c r="A135" s="27"/>
      <c r="B135" s="27"/>
      <c r="C135" s="33"/>
      <c r="D135" s="34"/>
      <c r="E135" s="27"/>
      <c r="F135" s="27"/>
      <c r="G135" s="27"/>
      <c r="H135" s="27"/>
      <c r="I135" s="35"/>
      <c r="J135" s="35"/>
      <c r="K135" s="35"/>
      <c r="L135" s="27"/>
      <c r="M135" s="27"/>
      <c r="N135" s="27"/>
      <c r="O135" s="27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27"/>
      <c r="AG135" s="27"/>
      <c r="AH135" s="27"/>
      <c r="AI135" s="27"/>
      <c r="AJ135" s="31"/>
      <c r="AK135" s="31"/>
      <c r="AL135" s="36"/>
    </row>
  </sheetData>
  <sheetProtection formatCells="0"/>
  <dataConsolidate/>
  <mergeCells count="100">
    <mergeCell ref="D92:D93"/>
    <mergeCell ref="A92:C93"/>
    <mergeCell ref="E92:E93"/>
    <mergeCell ref="F92:F93"/>
    <mergeCell ref="G92:G93"/>
    <mergeCell ref="H92:H93"/>
    <mergeCell ref="N90:N91"/>
    <mergeCell ref="O90:O91"/>
    <mergeCell ref="E95:G95"/>
    <mergeCell ref="L92:L93"/>
    <mergeCell ref="M92:M93"/>
    <mergeCell ref="N92:N93"/>
    <mergeCell ref="O92:O93"/>
    <mergeCell ref="K92:K93"/>
    <mergeCell ref="K90:K91"/>
    <mergeCell ref="I90:I91"/>
    <mergeCell ref="J90:J91"/>
    <mergeCell ref="I92:I93"/>
    <mergeCell ref="J92:J93"/>
    <mergeCell ref="H90:H91"/>
    <mergeCell ref="A90:C91"/>
    <mergeCell ref="D90:D91"/>
    <mergeCell ref="E90:E91"/>
    <mergeCell ref="F90:F91"/>
    <mergeCell ref="G90:G91"/>
    <mergeCell ref="X94:AA94"/>
    <mergeCell ref="P91:S91"/>
    <mergeCell ref="T91:W91"/>
    <mergeCell ref="X91:AA91"/>
    <mergeCell ref="AB94:AE94"/>
    <mergeCell ref="AB91:AE91"/>
    <mergeCell ref="T94:W94"/>
    <mergeCell ref="P94:S94"/>
    <mergeCell ref="P93:S93"/>
    <mergeCell ref="T93:W93"/>
    <mergeCell ref="X93:AA93"/>
    <mergeCell ref="AB93:AE93"/>
    <mergeCell ref="AF94:AI94"/>
    <mergeCell ref="AF93:AI93"/>
    <mergeCell ref="AJ90:AJ91"/>
    <mergeCell ref="AJ94:AM94"/>
    <mergeCell ref="AM90:AM91"/>
    <mergeCell ref="AK90:AK91"/>
    <mergeCell ref="AF91:AI91"/>
    <mergeCell ref="AK92:AK93"/>
    <mergeCell ref="AM92:AM93"/>
    <mergeCell ref="AJ92:AJ93"/>
    <mergeCell ref="P89:S89"/>
    <mergeCell ref="T89:W89"/>
    <mergeCell ref="X89:AA89"/>
    <mergeCell ref="L90:L91"/>
    <mergeCell ref="M90:M91"/>
    <mergeCell ref="K88:K89"/>
    <mergeCell ref="J88:J89"/>
    <mergeCell ref="I88:I89"/>
    <mergeCell ref="O88:O89"/>
    <mergeCell ref="H88:H89"/>
    <mergeCell ref="L88:L89"/>
    <mergeCell ref="M88:M89"/>
    <mergeCell ref="N88:N89"/>
    <mergeCell ref="A88:C89"/>
    <mergeCell ref="D88:D89"/>
    <mergeCell ref="E88:E89"/>
    <mergeCell ref="F88:F89"/>
    <mergeCell ref="G88:G89"/>
    <mergeCell ref="AM88:AM89"/>
    <mergeCell ref="AK5:AK6"/>
    <mergeCell ref="AJ88:AJ89"/>
    <mergeCell ref="X5:AA5"/>
    <mergeCell ref="AF5:AF6"/>
    <mergeCell ref="AI5:AI6"/>
    <mergeCell ref="AJ5:AJ6"/>
    <mergeCell ref="AL5:AL6"/>
    <mergeCell ref="AB89:AE89"/>
    <mergeCell ref="AF89:AI89"/>
    <mergeCell ref="AK88:AK89"/>
    <mergeCell ref="H4:H6"/>
    <mergeCell ref="N4:N6"/>
    <mergeCell ref="O4:O6"/>
    <mergeCell ref="AM5:AM6"/>
    <mergeCell ref="X4:AE4"/>
    <mergeCell ref="AF4:AI4"/>
    <mergeCell ref="AJ4:AM4"/>
    <mergeCell ref="P4:W4"/>
    <mergeCell ref="A1:AM1"/>
    <mergeCell ref="A3:A6"/>
    <mergeCell ref="B3:B6"/>
    <mergeCell ref="C3:C6"/>
    <mergeCell ref="D3:D6"/>
    <mergeCell ref="E3:O3"/>
    <mergeCell ref="P3:AE3"/>
    <mergeCell ref="AF3:AM3"/>
    <mergeCell ref="AG5:AG6"/>
    <mergeCell ref="AH5:AH6"/>
    <mergeCell ref="E4:E6"/>
    <mergeCell ref="AB5:AE5"/>
    <mergeCell ref="P5:S5"/>
    <mergeCell ref="T5:W5"/>
    <mergeCell ref="F4:F6"/>
    <mergeCell ref="G4:G6"/>
  </mergeCells>
  <printOptions horizontalCentered="1" verticalCentered="1"/>
  <pageMargins left="0.23622047244094488" right="0.23622047244094488" top="0.19685039370078741" bottom="0.19685039370078741" header="0.31496062992125984" footer="0.31496062992125984"/>
  <pageSetup paperSize="8" scale="24" fitToHeight="0" orientation="landscape" horizontalDpi="4294967295" verticalDpi="4294967295" r:id="rId1"/>
  <headerFooter alignWithMargins="0"/>
  <rowBreaks count="1" manualBreakCount="1">
    <brk id="35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Q135"/>
  <sheetViews>
    <sheetView view="pageBreakPreview" zoomScale="25" zoomScaleNormal="25" zoomScaleSheetLayoutView="25" workbookViewId="0">
      <pane ySplit="6" topLeftCell="A45" activePane="bottomLeft" state="frozen"/>
      <selection pane="bottomLeft" activeCell="B3" sqref="B3:B6"/>
    </sheetView>
  </sheetViews>
  <sheetFormatPr defaultColWidth="8.88671875" defaultRowHeight="34.799999999999997" x14ac:dyDescent="0.55000000000000004"/>
  <cols>
    <col min="1" max="1" width="16.109375" style="35" customWidth="1"/>
    <col min="2" max="2" width="184.88671875" style="27" customWidth="1"/>
    <col min="3" max="3" width="26.5546875" style="33" customWidth="1"/>
    <col min="4" max="4" width="18.6640625" style="34" customWidth="1"/>
    <col min="5" max="6" width="20.6640625" style="27" customWidth="1"/>
    <col min="7" max="7" width="16.6640625" style="27" customWidth="1"/>
    <col min="8" max="8" width="20.109375" style="27" customWidth="1"/>
    <col min="9" max="11" width="20.109375" style="35" customWidth="1"/>
    <col min="12" max="13" width="20.109375" style="27" customWidth="1"/>
    <col min="14" max="14" width="16.6640625" style="27" customWidth="1"/>
    <col min="15" max="15" width="20.6640625" style="27" customWidth="1"/>
    <col min="16" max="31" width="16.6640625" style="30" customWidth="1"/>
    <col min="32" max="35" width="16.6640625" style="35" customWidth="1"/>
    <col min="36" max="37" width="16.6640625" style="36" customWidth="1"/>
    <col min="38" max="39" width="16.6640625" style="5" customWidth="1"/>
    <col min="40" max="40" width="8.88671875" style="5" customWidth="1"/>
    <col min="41" max="16384" width="8.88671875" style="5"/>
  </cols>
  <sheetData>
    <row r="1" spans="1:42" s="254" customFormat="1" ht="75" customHeight="1" x14ac:dyDescent="0.25">
      <c r="A1" s="400" t="s">
        <v>289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0"/>
      <c r="AI1" s="400"/>
      <c r="AJ1" s="400"/>
      <c r="AK1" s="400"/>
      <c r="AL1" s="400"/>
      <c r="AM1" s="400"/>
    </row>
    <row r="2" spans="1:42" s="41" customFormat="1" ht="48.75" customHeight="1" thickBot="1" x14ac:dyDescent="0.3">
      <c r="A2" s="39" t="s">
        <v>55</v>
      </c>
      <c r="B2" s="39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40"/>
      <c r="AE2" s="40"/>
      <c r="AF2" s="40"/>
      <c r="AG2" s="40"/>
      <c r="AH2" s="40"/>
      <c r="AI2" s="40"/>
      <c r="AJ2" s="40"/>
      <c r="AK2" s="40"/>
      <c r="AL2" s="40" t="s">
        <v>263</v>
      </c>
      <c r="AM2" s="347"/>
    </row>
    <row r="3" spans="1:42" s="2" customFormat="1" ht="53.25" customHeight="1" thickBot="1" x14ac:dyDescent="0.3">
      <c r="A3" s="401" t="s">
        <v>10</v>
      </c>
      <c r="B3" s="404" t="s">
        <v>11</v>
      </c>
      <c r="C3" s="408" t="s">
        <v>41</v>
      </c>
      <c r="D3" s="411" t="s">
        <v>39</v>
      </c>
      <c r="E3" s="414" t="s">
        <v>26</v>
      </c>
      <c r="F3" s="414"/>
      <c r="G3" s="414"/>
      <c r="H3" s="414"/>
      <c r="I3" s="414"/>
      <c r="J3" s="414"/>
      <c r="K3" s="414"/>
      <c r="L3" s="414"/>
      <c r="M3" s="414"/>
      <c r="N3" s="414"/>
      <c r="O3" s="415"/>
      <c r="P3" s="416" t="s">
        <v>27</v>
      </c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/>
      <c r="AE3" s="417"/>
      <c r="AF3" s="418" t="s">
        <v>31</v>
      </c>
      <c r="AG3" s="419"/>
      <c r="AH3" s="419"/>
      <c r="AI3" s="419"/>
      <c r="AJ3" s="419"/>
      <c r="AK3" s="419"/>
      <c r="AL3" s="419"/>
      <c r="AM3" s="436"/>
    </row>
    <row r="4" spans="1:42" s="2" customFormat="1" ht="53.25" customHeight="1" thickBot="1" x14ac:dyDescent="0.3">
      <c r="A4" s="402"/>
      <c r="B4" s="405"/>
      <c r="C4" s="409"/>
      <c r="D4" s="412"/>
      <c r="E4" s="421" t="s">
        <v>34</v>
      </c>
      <c r="F4" s="422" t="s">
        <v>40</v>
      </c>
      <c r="G4" s="427" t="s">
        <v>30</v>
      </c>
      <c r="H4" s="422" t="s">
        <v>276</v>
      </c>
      <c r="I4" s="348"/>
      <c r="J4" s="348"/>
      <c r="K4" s="348"/>
      <c r="L4" s="271"/>
      <c r="M4" s="271"/>
      <c r="N4" s="422" t="s">
        <v>275</v>
      </c>
      <c r="O4" s="429" t="s">
        <v>35</v>
      </c>
      <c r="P4" s="416" t="s">
        <v>3</v>
      </c>
      <c r="Q4" s="417"/>
      <c r="R4" s="417"/>
      <c r="S4" s="417"/>
      <c r="T4" s="417"/>
      <c r="U4" s="417"/>
      <c r="V4" s="417"/>
      <c r="W4" s="434"/>
      <c r="X4" s="433" t="s">
        <v>25</v>
      </c>
      <c r="Y4" s="417"/>
      <c r="Z4" s="417"/>
      <c r="AA4" s="417"/>
      <c r="AB4" s="417"/>
      <c r="AC4" s="417"/>
      <c r="AD4" s="417"/>
      <c r="AE4" s="434"/>
      <c r="AF4" s="435" t="s">
        <v>32</v>
      </c>
      <c r="AG4" s="419"/>
      <c r="AH4" s="419"/>
      <c r="AI4" s="436"/>
      <c r="AJ4" s="435" t="s">
        <v>33</v>
      </c>
      <c r="AK4" s="419"/>
      <c r="AL4" s="419"/>
      <c r="AM4" s="436"/>
    </row>
    <row r="5" spans="1:42" s="2" customFormat="1" ht="52.5" customHeight="1" x14ac:dyDescent="0.25">
      <c r="A5" s="402"/>
      <c r="B5" s="406"/>
      <c r="C5" s="409"/>
      <c r="D5" s="412"/>
      <c r="E5" s="421"/>
      <c r="F5" s="426"/>
      <c r="G5" s="428"/>
      <c r="H5" s="426"/>
      <c r="I5" s="349"/>
      <c r="J5" s="349"/>
      <c r="K5" s="349"/>
      <c r="L5" s="272"/>
      <c r="M5" s="272"/>
      <c r="N5" s="426"/>
      <c r="O5" s="429"/>
      <c r="P5" s="423" t="s">
        <v>13</v>
      </c>
      <c r="Q5" s="424"/>
      <c r="R5" s="424"/>
      <c r="S5" s="425"/>
      <c r="T5" s="423" t="s">
        <v>98</v>
      </c>
      <c r="U5" s="424"/>
      <c r="V5" s="424"/>
      <c r="W5" s="425"/>
      <c r="X5" s="423" t="s">
        <v>99</v>
      </c>
      <c r="Y5" s="424"/>
      <c r="Z5" s="424"/>
      <c r="AA5" s="425"/>
      <c r="AB5" s="423" t="s">
        <v>100</v>
      </c>
      <c r="AC5" s="424"/>
      <c r="AD5" s="424"/>
      <c r="AE5" s="425"/>
      <c r="AF5" s="441" t="s">
        <v>0</v>
      </c>
      <c r="AG5" s="414" t="s">
        <v>1</v>
      </c>
      <c r="AH5" s="414" t="s">
        <v>2</v>
      </c>
      <c r="AI5" s="415" t="s">
        <v>21</v>
      </c>
      <c r="AJ5" s="445" t="s">
        <v>132</v>
      </c>
      <c r="AK5" s="431" t="s">
        <v>129</v>
      </c>
      <c r="AL5" s="531" t="s">
        <v>133</v>
      </c>
      <c r="AM5" s="529" t="s">
        <v>29</v>
      </c>
      <c r="AP5" s="38"/>
    </row>
    <row r="6" spans="1:42" s="2" customFormat="1" ht="281.25" customHeight="1" thickBot="1" x14ac:dyDescent="0.3">
      <c r="A6" s="403"/>
      <c r="B6" s="407"/>
      <c r="C6" s="410"/>
      <c r="D6" s="413"/>
      <c r="E6" s="422"/>
      <c r="F6" s="426"/>
      <c r="G6" s="428"/>
      <c r="H6" s="426"/>
      <c r="I6" s="349" t="s">
        <v>273</v>
      </c>
      <c r="J6" s="349" t="s">
        <v>108</v>
      </c>
      <c r="K6" s="349" t="s">
        <v>107</v>
      </c>
      <c r="L6" s="273" t="s">
        <v>277</v>
      </c>
      <c r="M6" s="273" t="s">
        <v>274</v>
      </c>
      <c r="N6" s="426"/>
      <c r="O6" s="430"/>
      <c r="P6" s="274" t="s">
        <v>19</v>
      </c>
      <c r="Q6" s="275" t="s">
        <v>20</v>
      </c>
      <c r="R6" s="275" t="s">
        <v>38</v>
      </c>
      <c r="S6" s="276" t="s">
        <v>28</v>
      </c>
      <c r="T6" s="274" t="s">
        <v>19</v>
      </c>
      <c r="U6" s="275" t="s">
        <v>20</v>
      </c>
      <c r="V6" s="275" t="s">
        <v>38</v>
      </c>
      <c r="W6" s="276" t="s">
        <v>28</v>
      </c>
      <c r="X6" s="274" t="s">
        <v>19</v>
      </c>
      <c r="Y6" s="275" t="s">
        <v>20</v>
      </c>
      <c r="Z6" s="275" t="s">
        <v>38</v>
      </c>
      <c r="AA6" s="276" t="s">
        <v>28</v>
      </c>
      <c r="AB6" s="274" t="s">
        <v>19</v>
      </c>
      <c r="AC6" s="275" t="s">
        <v>20</v>
      </c>
      <c r="AD6" s="275" t="s">
        <v>38</v>
      </c>
      <c r="AE6" s="276" t="s">
        <v>28</v>
      </c>
      <c r="AF6" s="442"/>
      <c r="AG6" s="420"/>
      <c r="AH6" s="420"/>
      <c r="AI6" s="528"/>
      <c r="AJ6" s="446"/>
      <c r="AK6" s="432"/>
      <c r="AL6" s="531"/>
      <c r="AM6" s="530"/>
    </row>
    <row r="7" spans="1:42" s="3" customFormat="1" ht="44.1" customHeight="1" thickBot="1" x14ac:dyDescent="0.3">
      <c r="A7" s="315" t="s">
        <v>12</v>
      </c>
      <c r="B7" s="316" t="s">
        <v>22</v>
      </c>
      <c r="C7" s="328"/>
      <c r="D7" s="329">
        <f t="shared" ref="D7:AK7" si="0">SUM(D8:D11)</f>
        <v>9</v>
      </c>
      <c r="E7" s="330">
        <f t="shared" si="0"/>
        <v>255</v>
      </c>
      <c r="F7" s="330">
        <f t="shared" si="0"/>
        <v>133</v>
      </c>
      <c r="G7" s="331">
        <f t="shared" si="0"/>
        <v>0</v>
      </c>
      <c r="H7" s="331">
        <f t="shared" si="0"/>
        <v>98</v>
      </c>
      <c r="I7" s="331">
        <f t="shared" si="0"/>
        <v>0</v>
      </c>
      <c r="J7" s="331">
        <f t="shared" si="0"/>
        <v>12</v>
      </c>
      <c r="K7" s="331">
        <f t="shared" si="0"/>
        <v>86</v>
      </c>
      <c r="L7" s="331">
        <f t="shared" si="0"/>
        <v>0</v>
      </c>
      <c r="M7" s="331">
        <f t="shared" si="0"/>
        <v>0</v>
      </c>
      <c r="N7" s="331">
        <f t="shared" si="0"/>
        <v>35</v>
      </c>
      <c r="O7" s="338">
        <f t="shared" si="0"/>
        <v>122</v>
      </c>
      <c r="P7" s="333">
        <f t="shared" si="0"/>
        <v>0</v>
      </c>
      <c r="Q7" s="331">
        <f t="shared" si="0"/>
        <v>12</v>
      </c>
      <c r="R7" s="331">
        <f t="shared" si="0"/>
        <v>10</v>
      </c>
      <c r="S7" s="332">
        <f t="shared" si="0"/>
        <v>28</v>
      </c>
      <c r="T7" s="329">
        <f t="shared" si="0"/>
        <v>0</v>
      </c>
      <c r="U7" s="331">
        <f t="shared" si="0"/>
        <v>8</v>
      </c>
      <c r="V7" s="331">
        <f t="shared" si="0"/>
        <v>0</v>
      </c>
      <c r="W7" s="332">
        <f t="shared" si="0"/>
        <v>17</v>
      </c>
      <c r="X7" s="329">
        <f t="shared" si="0"/>
        <v>0</v>
      </c>
      <c r="Y7" s="331">
        <f t="shared" si="0"/>
        <v>54</v>
      </c>
      <c r="Z7" s="331">
        <f t="shared" si="0"/>
        <v>5</v>
      </c>
      <c r="AA7" s="332">
        <f t="shared" si="0"/>
        <v>46</v>
      </c>
      <c r="AB7" s="329">
        <f t="shared" si="0"/>
        <v>0</v>
      </c>
      <c r="AC7" s="331">
        <f t="shared" si="0"/>
        <v>24</v>
      </c>
      <c r="AD7" s="331">
        <f t="shared" si="0"/>
        <v>20</v>
      </c>
      <c r="AE7" s="332">
        <f t="shared" si="0"/>
        <v>31</v>
      </c>
      <c r="AF7" s="339">
        <f t="shared" si="0"/>
        <v>2</v>
      </c>
      <c r="AG7" s="340">
        <f t="shared" si="0"/>
        <v>1</v>
      </c>
      <c r="AH7" s="340">
        <f t="shared" si="0"/>
        <v>3</v>
      </c>
      <c r="AI7" s="341">
        <f t="shared" si="0"/>
        <v>3</v>
      </c>
      <c r="AJ7" s="335">
        <f t="shared" si="0"/>
        <v>4.8</v>
      </c>
      <c r="AK7" s="336">
        <f t="shared" si="0"/>
        <v>0</v>
      </c>
      <c r="AL7" s="362">
        <f t="shared" ref="AL7:AM7" si="1">SUM(AL8:AL11)</f>
        <v>1</v>
      </c>
      <c r="AM7" s="337">
        <f t="shared" si="1"/>
        <v>0</v>
      </c>
    </row>
    <row r="8" spans="1:42" s="2" customFormat="1" ht="36" customHeight="1" x14ac:dyDescent="0.25">
      <c r="A8" s="277" t="s">
        <v>9</v>
      </c>
      <c r="B8" s="278" t="s">
        <v>71</v>
      </c>
      <c r="C8" s="58" t="s">
        <v>112</v>
      </c>
      <c r="D8" s="44">
        <f>SUM(AF8:AI8)</f>
        <v>0</v>
      </c>
      <c r="E8" s="343">
        <f>SUM(F8,O8)</f>
        <v>30</v>
      </c>
      <c r="F8" s="343">
        <f>SUM(G8:H8,N8)</f>
        <v>30</v>
      </c>
      <c r="G8" s="344">
        <f t="shared" ref="G8:H11" si="2">SUM(P8+T8+X8+AB8)</f>
        <v>0</v>
      </c>
      <c r="H8" s="345">
        <f t="shared" si="2"/>
        <v>30</v>
      </c>
      <c r="I8" s="242"/>
      <c r="J8" s="242"/>
      <c r="K8" s="242">
        <v>30</v>
      </c>
      <c r="L8" s="47"/>
      <c r="M8" s="47"/>
      <c r="N8" s="344">
        <f t="shared" ref="N8:O11" si="3">SUM(R8+V8+Z8+AD8)</f>
        <v>0</v>
      </c>
      <c r="O8" s="346">
        <f t="shared" si="3"/>
        <v>0</v>
      </c>
      <c r="P8" s="61"/>
      <c r="Q8" s="59"/>
      <c r="R8" s="59"/>
      <c r="S8" s="60"/>
      <c r="T8" s="61"/>
      <c r="U8" s="59"/>
      <c r="V8" s="59"/>
      <c r="W8" s="60"/>
      <c r="X8" s="61"/>
      <c r="Y8" s="59">
        <v>30</v>
      </c>
      <c r="Z8" s="59"/>
      <c r="AA8" s="60"/>
      <c r="AB8" s="61"/>
      <c r="AC8" s="59"/>
      <c r="AD8" s="59"/>
      <c r="AE8" s="60"/>
      <c r="AF8" s="62"/>
      <c r="AG8" s="63"/>
      <c r="AH8" s="63">
        <v>0</v>
      </c>
      <c r="AI8" s="64"/>
      <c r="AJ8" s="65"/>
      <c r="AK8" s="67"/>
      <c r="AL8" s="363"/>
      <c r="AM8" s="68"/>
    </row>
    <row r="9" spans="1:42" s="2" customFormat="1" ht="36" customHeight="1" x14ac:dyDescent="0.25">
      <c r="A9" s="279" t="s">
        <v>8</v>
      </c>
      <c r="B9" s="280" t="s">
        <v>114</v>
      </c>
      <c r="C9" s="43" t="s">
        <v>103</v>
      </c>
      <c r="D9" s="44">
        <f>SUM(AF9:AI9)</f>
        <v>6</v>
      </c>
      <c r="E9" s="343">
        <f>SUM(F9,O9)</f>
        <v>150</v>
      </c>
      <c r="F9" s="343">
        <f>SUM(G9:H9,N9)</f>
        <v>73</v>
      </c>
      <c r="G9" s="344">
        <f t="shared" si="2"/>
        <v>0</v>
      </c>
      <c r="H9" s="345">
        <f t="shared" si="2"/>
        <v>48</v>
      </c>
      <c r="I9" s="242"/>
      <c r="J9" s="242"/>
      <c r="K9" s="242">
        <v>48</v>
      </c>
      <c r="L9" s="47"/>
      <c r="M9" s="47"/>
      <c r="N9" s="344">
        <f t="shared" si="3"/>
        <v>25</v>
      </c>
      <c r="O9" s="346">
        <f t="shared" si="3"/>
        <v>77</v>
      </c>
      <c r="P9" s="51"/>
      <c r="Q9" s="49"/>
      <c r="R9" s="49"/>
      <c r="S9" s="50"/>
      <c r="T9" s="51"/>
      <c r="U9" s="49"/>
      <c r="V9" s="49"/>
      <c r="W9" s="50"/>
      <c r="X9" s="51"/>
      <c r="Y9" s="49">
        <v>24</v>
      </c>
      <c r="Z9" s="49">
        <v>5</v>
      </c>
      <c r="AA9" s="50">
        <v>46</v>
      </c>
      <c r="AB9" s="51"/>
      <c r="AC9" s="49">
        <v>24</v>
      </c>
      <c r="AD9" s="49">
        <v>20</v>
      </c>
      <c r="AE9" s="50">
        <v>31</v>
      </c>
      <c r="AF9" s="52"/>
      <c r="AG9" s="53"/>
      <c r="AH9" s="53">
        <v>3</v>
      </c>
      <c r="AI9" s="54">
        <v>3</v>
      </c>
      <c r="AJ9" s="55">
        <f>F9/25</f>
        <v>2.92</v>
      </c>
      <c r="AK9" s="56"/>
      <c r="AL9" s="364"/>
      <c r="AM9" s="50"/>
    </row>
    <row r="10" spans="1:42" s="2" customFormat="1" ht="36" customHeight="1" x14ac:dyDescent="0.25">
      <c r="A10" s="279" t="s">
        <v>7</v>
      </c>
      <c r="B10" s="280" t="s">
        <v>236</v>
      </c>
      <c r="C10" s="43" t="s">
        <v>264</v>
      </c>
      <c r="D10" s="44">
        <f>SUM(AF10:AI10)</f>
        <v>2</v>
      </c>
      <c r="E10" s="343">
        <f>SUM(F10,O10)</f>
        <v>50</v>
      </c>
      <c r="F10" s="343">
        <f>SUM(G10:H10,N10)</f>
        <v>22</v>
      </c>
      <c r="G10" s="344">
        <f t="shared" si="2"/>
        <v>0</v>
      </c>
      <c r="H10" s="345">
        <f t="shared" si="2"/>
        <v>12</v>
      </c>
      <c r="I10" s="242"/>
      <c r="J10" s="242">
        <v>12</v>
      </c>
      <c r="K10" s="242"/>
      <c r="L10" s="47"/>
      <c r="M10" s="47"/>
      <c r="N10" s="344">
        <f t="shared" si="3"/>
        <v>10</v>
      </c>
      <c r="O10" s="346">
        <f t="shared" si="3"/>
        <v>28</v>
      </c>
      <c r="P10" s="51"/>
      <c r="Q10" s="49">
        <v>12</v>
      </c>
      <c r="R10" s="49">
        <v>10</v>
      </c>
      <c r="S10" s="50">
        <v>28</v>
      </c>
      <c r="T10" s="51"/>
      <c r="U10" s="49"/>
      <c r="V10" s="49"/>
      <c r="W10" s="50"/>
      <c r="X10" s="51"/>
      <c r="Y10" s="49"/>
      <c r="Z10" s="49"/>
      <c r="AA10" s="50"/>
      <c r="AB10" s="51"/>
      <c r="AC10" s="49"/>
      <c r="AD10" s="49"/>
      <c r="AE10" s="50"/>
      <c r="AF10" s="52">
        <v>2</v>
      </c>
      <c r="AG10" s="53"/>
      <c r="AH10" s="53"/>
      <c r="AI10" s="54"/>
      <c r="AJ10" s="55">
        <f>F10/25</f>
        <v>0.88</v>
      </c>
      <c r="AK10" s="56"/>
      <c r="AL10" s="364"/>
      <c r="AM10" s="50"/>
    </row>
    <row r="11" spans="1:42" s="2" customFormat="1" ht="36" customHeight="1" thickBot="1" x14ac:dyDescent="0.3">
      <c r="A11" s="281" t="s">
        <v>6</v>
      </c>
      <c r="B11" s="282" t="s">
        <v>42</v>
      </c>
      <c r="C11" s="69" t="s">
        <v>265</v>
      </c>
      <c r="D11" s="44">
        <f>SUM(AF11:AI11)</f>
        <v>1</v>
      </c>
      <c r="E11" s="343">
        <f>SUM(F11,O11)</f>
        <v>25</v>
      </c>
      <c r="F11" s="343">
        <f>SUM(G11:H11,N11)</f>
        <v>8</v>
      </c>
      <c r="G11" s="344">
        <f t="shared" si="2"/>
        <v>0</v>
      </c>
      <c r="H11" s="345">
        <f t="shared" si="2"/>
        <v>8</v>
      </c>
      <c r="I11" s="242"/>
      <c r="J11" s="242"/>
      <c r="K11" s="242">
        <v>8</v>
      </c>
      <c r="L11" s="47"/>
      <c r="M11" s="47"/>
      <c r="N11" s="344">
        <f t="shared" si="3"/>
        <v>0</v>
      </c>
      <c r="O11" s="346">
        <f t="shared" si="3"/>
        <v>17</v>
      </c>
      <c r="P11" s="72"/>
      <c r="Q11" s="70"/>
      <c r="R11" s="70"/>
      <c r="S11" s="71"/>
      <c r="T11" s="72"/>
      <c r="U11" s="70">
        <v>8</v>
      </c>
      <c r="V11" s="70"/>
      <c r="W11" s="71">
        <v>17</v>
      </c>
      <c r="X11" s="72"/>
      <c r="Y11" s="70"/>
      <c r="Z11" s="70"/>
      <c r="AA11" s="71"/>
      <c r="AB11" s="72"/>
      <c r="AC11" s="70"/>
      <c r="AD11" s="70"/>
      <c r="AE11" s="71"/>
      <c r="AF11" s="73"/>
      <c r="AG11" s="74">
        <v>1</v>
      </c>
      <c r="AH11" s="74"/>
      <c r="AI11" s="75"/>
      <c r="AJ11" s="76">
        <v>1</v>
      </c>
      <c r="AK11" s="78"/>
      <c r="AL11" s="365">
        <f>SUM(AE11:AH11)</f>
        <v>1</v>
      </c>
      <c r="AM11" s="79"/>
    </row>
    <row r="12" spans="1:42" s="3" customFormat="1" ht="44.1" customHeight="1" thickBot="1" x14ac:dyDescent="0.3">
      <c r="A12" s="315" t="s">
        <v>44</v>
      </c>
      <c r="B12" s="327" t="s">
        <v>23</v>
      </c>
      <c r="C12" s="328"/>
      <c r="D12" s="329">
        <f t="shared" ref="D12:AK12" si="4">SUM(D13:D20)</f>
        <v>18</v>
      </c>
      <c r="E12" s="330">
        <f t="shared" si="4"/>
        <v>450</v>
      </c>
      <c r="F12" s="331">
        <f t="shared" si="4"/>
        <v>167</v>
      </c>
      <c r="G12" s="331">
        <f t="shared" si="4"/>
        <v>56</v>
      </c>
      <c r="H12" s="331">
        <f t="shared" si="4"/>
        <v>56</v>
      </c>
      <c r="I12" s="331">
        <f t="shared" si="4"/>
        <v>0</v>
      </c>
      <c r="J12" s="331">
        <f t="shared" si="4"/>
        <v>0</v>
      </c>
      <c r="K12" s="331">
        <f t="shared" si="4"/>
        <v>40</v>
      </c>
      <c r="L12" s="331">
        <f t="shared" si="4"/>
        <v>16</v>
      </c>
      <c r="M12" s="331">
        <f t="shared" si="4"/>
        <v>0</v>
      </c>
      <c r="N12" s="331">
        <f t="shared" si="4"/>
        <v>55</v>
      </c>
      <c r="O12" s="332">
        <f t="shared" si="4"/>
        <v>283</v>
      </c>
      <c r="P12" s="333">
        <f t="shared" si="4"/>
        <v>42</v>
      </c>
      <c r="Q12" s="331">
        <f t="shared" si="4"/>
        <v>42</v>
      </c>
      <c r="R12" s="331">
        <f t="shared" si="4"/>
        <v>50</v>
      </c>
      <c r="S12" s="332">
        <f t="shared" si="4"/>
        <v>191</v>
      </c>
      <c r="T12" s="329">
        <f t="shared" si="4"/>
        <v>0</v>
      </c>
      <c r="U12" s="331">
        <f t="shared" si="4"/>
        <v>0</v>
      </c>
      <c r="V12" s="331">
        <f t="shared" si="4"/>
        <v>0</v>
      </c>
      <c r="W12" s="332">
        <f t="shared" si="4"/>
        <v>0</v>
      </c>
      <c r="X12" s="329">
        <f t="shared" si="4"/>
        <v>14</v>
      </c>
      <c r="Y12" s="331">
        <f t="shared" si="4"/>
        <v>14</v>
      </c>
      <c r="Z12" s="331">
        <f t="shared" si="4"/>
        <v>5</v>
      </c>
      <c r="AA12" s="332">
        <f t="shared" si="4"/>
        <v>92</v>
      </c>
      <c r="AB12" s="329">
        <f t="shared" si="4"/>
        <v>0</v>
      </c>
      <c r="AC12" s="331">
        <f t="shared" si="4"/>
        <v>0</v>
      </c>
      <c r="AD12" s="331">
        <f t="shared" si="4"/>
        <v>0</v>
      </c>
      <c r="AE12" s="332">
        <f t="shared" si="4"/>
        <v>0</v>
      </c>
      <c r="AF12" s="329">
        <f t="shared" si="4"/>
        <v>13</v>
      </c>
      <c r="AG12" s="331">
        <f t="shared" si="4"/>
        <v>0</v>
      </c>
      <c r="AH12" s="331">
        <f t="shared" si="4"/>
        <v>5</v>
      </c>
      <c r="AI12" s="334">
        <f t="shared" si="4"/>
        <v>0</v>
      </c>
      <c r="AJ12" s="335">
        <f t="shared" si="4"/>
        <v>8.7200000000000006</v>
      </c>
      <c r="AK12" s="336">
        <f t="shared" si="4"/>
        <v>7</v>
      </c>
      <c r="AL12" s="362">
        <f t="shared" ref="AL12:AM12" si="5">SUM(AL13:AL20)</f>
        <v>10</v>
      </c>
      <c r="AM12" s="337">
        <f t="shared" si="5"/>
        <v>0</v>
      </c>
    </row>
    <row r="13" spans="1:42" s="2" customFormat="1" ht="36" customHeight="1" x14ac:dyDescent="0.25">
      <c r="A13" s="277" t="s">
        <v>9</v>
      </c>
      <c r="B13" s="280" t="s">
        <v>46</v>
      </c>
      <c r="C13" s="58" t="s">
        <v>266</v>
      </c>
      <c r="D13" s="44">
        <f t="shared" ref="D13:D20" si="6">SUM(AF13:AI13)</f>
        <v>1</v>
      </c>
      <c r="E13" s="343">
        <f t="shared" ref="E13:E20" si="7">SUM(F13,O13)</f>
        <v>25</v>
      </c>
      <c r="F13" s="343">
        <f t="shared" ref="F13:F20" si="8">SUM(G13:H13,N13)</f>
        <v>8</v>
      </c>
      <c r="G13" s="344">
        <f t="shared" ref="G13:H20" si="9">SUM(P13+T13+X13+AB13)</f>
        <v>0</v>
      </c>
      <c r="H13" s="345">
        <f t="shared" si="9"/>
        <v>8</v>
      </c>
      <c r="I13" s="242"/>
      <c r="J13" s="242"/>
      <c r="K13" s="242"/>
      <c r="L13" s="47">
        <v>8</v>
      </c>
      <c r="M13" s="47"/>
      <c r="N13" s="344">
        <f t="shared" ref="N13:O20" si="10">SUM(R13+V13+Z13+AD13)</f>
        <v>0</v>
      </c>
      <c r="O13" s="346">
        <f t="shared" si="10"/>
        <v>17</v>
      </c>
      <c r="P13" s="61"/>
      <c r="Q13" s="59"/>
      <c r="R13" s="59"/>
      <c r="S13" s="60"/>
      <c r="T13" s="61"/>
      <c r="U13" s="59"/>
      <c r="V13" s="59"/>
      <c r="W13" s="60"/>
      <c r="X13" s="61"/>
      <c r="Y13" s="59">
        <v>8</v>
      </c>
      <c r="Z13" s="59"/>
      <c r="AA13" s="60">
        <v>17</v>
      </c>
      <c r="AB13" s="61"/>
      <c r="AC13" s="59"/>
      <c r="AD13" s="59"/>
      <c r="AE13" s="60"/>
      <c r="AF13" s="62"/>
      <c r="AG13" s="63"/>
      <c r="AH13" s="63">
        <v>1</v>
      </c>
      <c r="AI13" s="64"/>
      <c r="AJ13" s="65">
        <v>1</v>
      </c>
      <c r="AK13" s="66"/>
      <c r="AL13" s="366"/>
      <c r="AM13" s="68"/>
    </row>
    <row r="14" spans="1:42" s="2" customFormat="1" ht="36" customHeight="1" x14ac:dyDescent="0.25">
      <c r="A14" s="279" t="s">
        <v>8</v>
      </c>
      <c r="B14" s="280" t="s">
        <v>47</v>
      </c>
      <c r="C14" s="43" t="s">
        <v>104</v>
      </c>
      <c r="D14" s="44">
        <f t="shared" si="6"/>
        <v>3</v>
      </c>
      <c r="E14" s="343">
        <f t="shared" si="7"/>
        <v>75</v>
      </c>
      <c r="F14" s="343">
        <f t="shared" si="8"/>
        <v>31</v>
      </c>
      <c r="G14" s="344">
        <f t="shared" si="9"/>
        <v>8</v>
      </c>
      <c r="H14" s="345">
        <f t="shared" si="9"/>
        <v>8</v>
      </c>
      <c r="I14" s="242"/>
      <c r="J14" s="242"/>
      <c r="K14" s="242">
        <v>8</v>
      </c>
      <c r="L14" s="47"/>
      <c r="M14" s="47"/>
      <c r="N14" s="344">
        <f t="shared" si="10"/>
        <v>15</v>
      </c>
      <c r="O14" s="346">
        <f t="shared" si="10"/>
        <v>44</v>
      </c>
      <c r="P14" s="51">
        <v>8</v>
      </c>
      <c r="Q14" s="49">
        <v>8</v>
      </c>
      <c r="R14" s="49">
        <v>15</v>
      </c>
      <c r="S14" s="50">
        <v>44</v>
      </c>
      <c r="T14" s="51"/>
      <c r="U14" s="49"/>
      <c r="V14" s="49"/>
      <c r="W14" s="50"/>
      <c r="X14" s="51"/>
      <c r="Y14" s="49"/>
      <c r="Z14" s="49"/>
      <c r="AA14" s="50"/>
      <c r="AB14" s="51"/>
      <c r="AC14" s="49"/>
      <c r="AD14" s="49"/>
      <c r="AE14" s="50"/>
      <c r="AF14" s="52">
        <v>3</v>
      </c>
      <c r="AG14" s="53"/>
      <c r="AH14" s="53"/>
      <c r="AI14" s="54"/>
      <c r="AJ14" s="55">
        <f>F14/25</f>
        <v>1.24</v>
      </c>
      <c r="AK14" s="49"/>
      <c r="AL14" s="364"/>
      <c r="AM14" s="50"/>
    </row>
    <row r="15" spans="1:42" s="2" customFormat="1" ht="36" customHeight="1" x14ac:dyDescent="0.25">
      <c r="A15" s="279" t="s">
        <v>7</v>
      </c>
      <c r="B15" s="280" t="s">
        <v>48</v>
      </c>
      <c r="C15" s="43" t="s">
        <v>264</v>
      </c>
      <c r="D15" s="44">
        <f t="shared" si="6"/>
        <v>2</v>
      </c>
      <c r="E15" s="343">
        <f t="shared" si="7"/>
        <v>50</v>
      </c>
      <c r="F15" s="343">
        <f t="shared" si="8"/>
        <v>17</v>
      </c>
      <c r="G15" s="344">
        <f t="shared" si="9"/>
        <v>6</v>
      </c>
      <c r="H15" s="345">
        <f t="shared" si="9"/>
        <v>6</v>
      </c>
      <c r="I15" s="242"/>
      <c r="J15" s="242"/>
      <c r="K15" s="242">
        <v>6</v>
      </c>
      <c r="L15" s="47"/>
      <c r="M15" s="47"/>
      <c r="N15" s="344">
        <f t="shared" si="10"/>
        <v>5</v>
      </c>
      <c r="O15" s="346">
        <f t="shared" si="10"/>
        <v>33</v>
      </c>
      <c r="P15" s="51">
        <v>6</v>
      </c>
      <c r="Q15" s="49">
        <v>6</v>
      </c>
      <c r="R15" s="49">
        <v>5</v>
      </c>
      <c r="S15" s="50">
        <v>33</v>
      </c>
      <c r="T15" s="51"/>
      <c r="U15" s="49"/>
      <c r="V15" s="49"/>
      <c r="W15" s="50"/>
      <c r="X15" s="51"/>
      <c r="Y15" s="49"/>
      <c r="Z15" s="49"/>
      <c r="AA15" s="50"/>
      <c r="AB15" s="51"/>
      <c r="AC15" s="49"/>
      <c r="AD15" s="49"/>
      <c r="AE15" s="50"/>
      <c r="AF15" s="52">
        <v>2</v>
      </c>
      <c r="AG15" s="53"/>
      <c r="AH15" s="53"/>
      <c r="AI15" s="54"/>
      <c r="AJ15" s="55">
        <f>F15/25</f>
        <v>0.68</v>
      </c>
      <c r="AK15" s="49"/>
      <c r="AL15" s="364">
        <v>2</v>
      </c>
      <c r="AM15" s="50"/>
    </row>
    <row r="16" spans="1:42" s="2" customFormat="1" ht="36" customHeight="1" x14ac:dyDescent="0.25">
      <c r="A16" s="279" t="s">
        <v>6</v>
      </c>
      <c r="B16" s="280" t="s">
        <v>49</v>
      </c>
      <c r="C16" s="43" t="s">
        <v>264</v>
      </c>
      <c r="D16" s="44">
        <f t="shared" si="6"/>
        <v>1</v>
      </c>
      <c r="E16" s="343">
        <f t="shared" si="7"/>
        <v>25</v>
      </c>
      <c r="F16" s="343">
        <f t="shared" si="8"/>
        <v>8</v>
      </c>
      <c r="G16" s="344">
        <f t="shared" si="9"/>
        <v>0</v>
      </c>
      <c r="H16" s="345">
        <f t="shared" si="9"/>
        <v>8</v>
      </c>
      <c r="I16" s="242"/>
      <c r="J16" s="242"/>
      <c r="K16" s="242"/>
      <c r="L16" s="47">
        <v>8</v>
      </c>
      <c r="M16" s="47"/>
      <c r="N16" s="344">
        <f t="shared" si="10"/>
        <v>0</v>
      </c>
      <c r="O16" s="346">
        <f t="shared" si="10"/>
        <v>17</v>
      </c>
      <c r="P16" s="51">
        <v>0</v>
      </c>
      <c r="Q16" s="49">
        <v>8</v>
      </c>
      <c r="R16" s="49"/>
      <c r="S16" s="50">
        <v>17</v>
      </c>
      <c r="T16" s="51"/>
      <c r="U16" s="49"/>
      <c r="V16" s="49"/>
      <c r="W16" s="50"/>
      <c r="X16" s="51"/>
      <c r="Y16" s="49"/>
      <c r="Z16" s="49"/>
      <c r="AA16" s="50"/>
      <c r="AB16" s="51"/>
      <c r="AC16" s="49"/>
      <c r="AD16" s="49"/>
      <c r="AE16" s="50"/>
      <c r="AF16" s="52">
        <v>1</v>
      </c>
      <c r="AG16" s="53"/>
      <c r="AH16" s="53"/>
      <c r="AI16" s="54"/>
      <c r="AJ16" s="55">
        <v>1</v>
      </c>
      <c r="AK16" s="49"/>
      <c r="AL16" s="364">
        <v>1</v>
      </c>
      <c r="AM16" s="50"/>
    </row>
    <row r="17" spans="1:39" s="2" customFormat="1" ht="36" customHeight="1" x14ac:dyDescent="0.25">
      <c r="A17" s="279" t="s">
        <v>5</v>
      </c>
      <c r="B17" s="280" t="s">
        <v>50</v>
      </c>
      <c r="C17" s="43" t="s">
        <v>105</v>
      </c>
      <c r="D17" s="44">
        <f t="shared" si="6"/>
        <v>2</v>
      </c>
      <c r="E17" s="343">
        <f t="shared" si="7"/>
        <v>50</v>
      </c>
      <c r="F17" s="343">
        <f t="shared" si="8"/>
        <v>17</v>
      </c>
      <c r="G17" s="344">
        <f t="shared" si="9"/>
        <v>6</v>
      </c>
      <c r="H17" s="345">
        <f t="shared" si="9"/>
        <v>6</v>
      </c>
      <c r="I17" s="242"/>
      <c r="J17" s="242"/>
      <c r="K17" s="242">
        <v>6</v>
      </c>
      <c r="L17" s="47"/>
      <c r="M17" s="47"/>
      <c r="N17" s="344">
        <f t="shared" si="10"/>
        <v>5</v>
      </c>
      <c r="O17" s="346">
        <f t="shared" si="10"/>
        <v>33</v>
      </c>
      <c r="P17" s="51"/>
      <c r="Q17" s="49"/>
      <c r="R17" s="49"/>
      <c r="S17" s="50"/>
      <c r="T17" s="51"/>
      <c r="U17" s="49"/>
      <c r="V17" s="49"/>
      <c r="W17" s="50"/>
      <c r="X17" s="51">
        <v>6</v>
      </c>
      <c r="Y17" s="49">
        <v>6</v>
      </c>
      <c r="Z17" s="49">
        <v>5</v>
      </c>
      <c r="AA17" s="50">
        <v>33</v>
      </c>
      <c r="AB17" s="51"/>
      <c r="AC17" s="49"/>
      <c r="AD17" s="49"/>
      <c r="AE17" s="50"/>
      <c r="AF17" s="52"/>
      <c r="AG17" s="53"/>
      <c r="AH17" s="53">
        <v>2</v>
      </c>
      <c r="AI17" s="54"/>
      <c r="AJ17" s="55">
        <f>F17/25</f>
        <v>0.68</v>
      </c>
      <c r="AK17" s="49"/>
      <c r="AL17" s="364"/>
      <c r="AM17" s="50"/>
    </row>
    <row r="18" spans="1:39" s="2" customFormat="1" ht="36" customHeight="1" x14ac:dyDescent="0.25">
      <c r="A18" s="279" t="s">
        <v>4</v>
      </c>
      <c r="B18" s="280" t="s">
        <v>51</v>
      </c>
      <c r="C18" s="43" t="s">
        <v>266</v>
      </c>
      <c r="D18" s="44">
        <f t="shared" si="6"/>
        <v>2</v>
      </c>
      <c r="E18" s="343">
        <f t="shared" si="7"/>
        <v>50</v>
      </c>
      <c r="F18" s="343">
        <f t="shared" si="8"/>
        <v>8</v>
      </c>
      <c r="G18" s="344">
        <f t="shared" si="9"/>
        <v>8</v>
      </c>
      <c r="H18" s="345">
        <f t="shared" si="9"/>
        <v>0</v>
      </c>
      <c r="I18" s="242"/>
      <c r="J18" s="242"/>
      <c r="K18" s="242"/>
      <c r="L18" s="47"/>
      <c r="M18" s="47"/>
      <c r="N18" s="344">
        <f t="shared" si="10"/>
        <v>0</v>
      </c>
      <c r="O18" s="346">
        <f t="shared" si="10"/>
        <v>42</v>
      </c>
      <c r="P18" s="51"/>
      <c r="Q18" s="49"/>
      <c r="R18" s="49"/>
      <c r="S18" s="50"/>
      <c r="T18" s="51"/>
      <c r="U18" s="49"/>
      <c r="V18" s="49"/>
      <c r="W18" s="50"/>
      <c r="X18" s="51">
        <v>8</v>
      </c>
      <c r="Y18" s="49"/>
      <c r="Z18" s="49"/>
      <c r="AA18" s="50">
        <v>42</v>
      </c>
      <c r="AB18" s="51"/>
      <c r="AC18" s="49"/>
      <c r="AD18" s="49"/>
      <c r="AE18" s="50"/>
      <c r="AF18" s="52"/>
      <c r="AG18" s="53"/>
      <c r="AH18" s="53">
        <v>2</v>
      </c>
      <c r="AI18" s="54"/>
      <c r="AJ18" s="55">
        <v>1</v>
      </c>
      <c r="AK18" s="49"/>
      <c r="AL18" s="364"/>
      <c r="AM18" s="50"/>
    </row>
    <row r="19" spans="1:39" s="2" customFormat="1" ht="36" customHeight="1" x14ac:dyDescent="0.25">
      <c r="A19" s="279" t="s">
        <v>14</v>
      </c>
      <c r="B19" s="280" t="s">
        <v>238</v>
      </c>
      <c r="C19" s="43" t="s">
        <v>104</v>
      </c>
      <c r="D19" s="44">
        <f t="shared" si="6"/>
        <v>4</v>
      </c>
      <c r="E19" s="343">
        <f t="shared" si="7"/>
        <v>100</v>
      </c>
      <c r="F19" s="343">
        <f t="shared" si="8"/>
        <v>34</v>
      </c>
      <c r="G19" s="344">
        <f t="shared" si="9"/>
        <v>12</v>
      </c>
      <c r="H19" s="345">
        <f t="shared" si="9"/>
        <v>12</v>
      </c>
      <c r="I19" s="242"/>
      <c r="J19" s="242"/>
      <c r="K19" s="242">
        <v>12</v>
      </c>
      <c r="L19" s="47"/>
      <c r="M19" s="47"/>
      <c r="N19" s="344">
        <f t="shared" si="10"/>
        <v>10</v>
      </c>
      <c r="O19" s="346">
        <f t="shared" si="10"/>
        <v>66</v>
      </c>
      <c r="P19" s="51">
        <v>12</v>
      </c>
      <c r="Q19" s="49">
        <v>12</v>
      </c>
      <c r="R19" s="49">
        <v>10</v>
      </c>
      <c r="S19" s="50">
        <v>66</v>
      </c>
      <c r="T19" s="51"/>
      <c r="U19" s="49"/>
      <c r="V19" s="49"/>
      <c r="W19" s="50"/>
      <c r="X19" s="51"/>
      <c r="Y19" s="49"/>
      <c r="Z19" s="49"/>
      <c r="AA19" s="50"/>
      <c r="AB19" s="51"/>
      <c r="AC19" s="49"/>
      <c r="AD19" s="49"/>
      <c r="AE19" s="50"/>
      <c r="AF19" s="52">
        <v>4</v>
      </c>
      <c r="AG19" s="53"/>
      <c r="AH19" s="53"/>
      <c r="AI19" s="54"/>
      <c r="AJ19" s="55">
        <f>F19/25</f>
        <v>1.36</v>
      </c>
      <c r="AK19" s="49">
        <v>4</v>
      </c>
      <c r="AL19" s="364">
        <v>4</v>
      </c>
      <c r="AM19" s="50"/>
    </row>
    <row r="20" spans="1:39" s="2" customFormat="1" ht="36" customHeight="1" thickBot="1" x14ac:dyDescent="0.3">
      <c r="A20" s="279" t="s">
        <v>15</v>
      </c>
      <c r="B20" s="280" t="s">
        <v>239</v>
      </c>
      <c r="C20" s="43" t="s">
        <v>104</v>
      </c>
      <c r="D20" s="44">
        <f t="shared" si="6"/>
        <v>3</v>
      </c>
      <c r="E20" s="343">
        <f t="shared" si="7"/>
        <v>75</v>
      </c>
      <c r="F20" s="343">
        <f t="shared" si="8"/>
        <v>44</v>
      </c>
      <c r="G20" s="344">
        <f t="shared" si="9"/>
        <v>16</v>
      </c>
      <c r="H20" s="345">
        <f t="shared" si="9"/>
        <v>8</v>
      </c>
      <c r="I20" s="242"/>
      <c r="J20" s="242"/>
      <c r="K20" s="242">
        <v>8</v>
      </c>
      <c r="L20" s="47"/>
      <c r="M20" s="47"/>
      <c r="N20" s="344">
        <f t="shared" si="10"/>
        <v>20</v>
      </c>
      <c r="O20" s="346">
        <f t="shared" si="10"/>
        <v>31</v>
      </c>
      <c r="P20" s="51">
        <v>16</v>
      </c>
      <c r="Q20" s="49">
        <v>8</v>
      </c>
      <c r="R20" s="49">
        <v>20</v>
      </c>
      <c r="S20" s="50">
        <v>31</v>
      </c>
      <c r="T20" s="51"/>
      <c r="U20" s="49"/>
      <c r="V20" s="49"/>
      <c r="W20" s="50"/>
      <c r="X20" s="51"/>
      <c r="Y20" s="49"/>
      <c r="Z20" s="49"/>
      <c r="AA20" s="50"/>
      <c r="AB20" s="51"/>
      <c r="AC20" s="49"/>
      <c r="AD20" s="49"/>
      <c r="AE20" s="50"/>
      <c r="AF20" s="52">
        <v>3</v>
      </c>
      <c r="AG20" s="53"/>
      <c r="AH20" s="53"/>
      <c r="AI20" s="54"/>
      <c r="AJ20" s="76">
        <f>F20/25</f>
        <v>1.76</v>
      </c>
      <c r="AK20" s="77">
        <v>3</v>
      </c>
      <c r="AL20" s="365">
        <v>3</v>
      </c>
      <c r="AM20" s="82"/>
    </row>
    <row r="21" spans="1:39" s="4" customFormat="1" ht="44.1" customHeight="1" thickBot="1" x14ac:dyDescent="0.3">
      <c r="A21" s="315" t="s">
        <v>45</v>
      </c>
      <c r="B21" s="316" t="s">
        <v>24</v>
      </c>
      <c r="C21" s="317"/>
      <c r="D21" s="318">
        <f t="shared" ref="D21:AK21" si="11">SUM(D22:D35)</f>
        <v>42</v>
      </c>
      <c r="E21" s="323">
        <f t="shared" si="11"/>
        <v>1050</v>
      </c>
      <c r="F21" s="319">
        <f t="shared" si="11"/>
        <v>323</v>
      </c>
      <c r="G21" s="319">
        <f t="shared" si="11"/>
        <v>84</v>
      </c>
      <c r="H21" s="319">
        <f t="shared" si="11"/>
        <v>134</v>
      </c>
      <c r="I21" s="319">
        <f t="shared" si="11"/>
        <v>0</v>
      </c>
      <c r="J21" s="319">
        <f t="shared" si="11"/>
        <v>0</v>
      </c>
      <c r="K21" s="319">
        <f t="shared" si="11"/>
        <v>72</v>
      </c>
      <c r="L21" s="319">
        <f t="shared" si="11"/>
        <v>62</v>
      </c>
      <c r="M21" s="319">
        <f t="shared" si="11"/>
        <v>0</v>
      </c>
      <c r="N21" s="319">
        <f t="shared" si="11"/>
        <v>105</v>
      </c>
      <c r="O21" s="320">
        <f t="shared" si="11"/>
        <v>727</v>
      </c>
      <c r="P21" s="321">
        <f t="shared" si="11"/>
        <v>8</v>
      </c>
      <c r="Q21" s="319">
        <f t="shared" si="11"/>
        <v>16</v>
      </c>
      <c r="R21" s="319">
        <f t="shared" si="11"/>
        <v>5</v>
      </c>
      <c r="S21" s="320">
        <f t="shared" si="11"/>
        <v>96</v>
      </c>
      <c r="T21" s="318">
        <f t="shared" si="11"/>
        <v>26</v>
      </c>
      <c r="U21" s="319">
        <f t="shared" si="11"/>
        <v>34</v>
      </c>
      <c r="V21" s="319">
        <f t="shared" si="11"/>
        <v>25</v>
      </c>
      <c r="W21" s="320">
        <f t="shared" si="11"/>
        <v>195</v>
      </c>
      <c r="X21" s="318">
        <f t="shared" si="11"/>
        <v>24</v>
      </c>
      <c r="Y21" s="319">
        <f t="shared" si="11"/>
        <v>38</v>
      </c>
      <c r="Z21" s="319">
        <f t="shared" si="11"/>
        <v>30</v>
      </c>
      <c r="AA21" s="320">
        <f t="shared" si="11"/>
        <v>208</v>
      </c>
      <c r="AB21" s="318">
        <f t="shared" si="11"/>
        <v>26</v>
      </c>
      <c r="AC21" s="319">
        <f t="shared" si="11"/>
        <v>46</v>
      </c>
      <c r="AD21" s="319">
        <f t="shared" si="11"/>
        <v>45</v>
      </c>
      <c r="AE21" s="320">
        <f t="shared" si="11"/>
        <v>228</v>
      </c>
      <c r="AF21" s="318">
        <f t="shared" si="11"/>
        <v>5</v>
      </c>
      <c r="AG21" s="319">
        <f t="shared" si="11"/>
        <v>11</v>
      </c>
      <c r="AH21" s="319">
        <f t="shared" si="11"/>
        <v>12</v>
      </c>
      <c r="AI21" s="322">
        <f t="shared" si="11"/>
        <v>14</v>
      </c>
      <c r="AJ21" s="324">
        <f t="shared" si="11"/>
        <v>12.919999999999998</v>
      </c>
      <c r="AK21" s="325">
        <f t="shared" si="11"/>
        <v>42</v>
      </c>
      <c r="AL21" s="367">
        <f t="shared" ref="AL21:AM21" si="12">SUM(AL22:AL35)</f>
        <v>8</v>
      </c>
      <c r="AM21" s="326">
        <f t="shared" si="12"/>
        <v>10</v>
      </c>
    </row>
    <row r="22" spans="1:39" s="2" customFormat="1" ht="36" customHeight="1" x14ac:dyDescent="0.25">
      <c r="A22" s="277" t="s">
        <v>9</v>
      </c>
      <c r="B22" s="283" t="s">
        <v>240</v>
      </c>
      <c r="C22" s="58" t="s">
        <v>267</v>
      </c>
      <c r="D22" s="44">
        <f t="shared" ref="D22:D35" si="13">SUM(AF22:AI22)</f>
        <v>3</v>
      </c>
      <c r="E22" s="343">
        <f t="shared" ref="E22:E35" si="14">SUM(F22,O22)</f>
        <v>75</v>
      </c>
      <c r="F22" s="343">
        <f t="shared" ref="F22:F35" si="15">SUM(G22:H22,N22)</f>
        <v>31</v>
      </c>
      <c r="G22" s="344">
        <f t="shared" ref="G22:G35" si="16">SUM(P22+T22+X22+AB22)</f>
        <v>8</v>
      </c>
      <c r="H22" s="345">
        <f t="shared" ref="H22:H35" si="17">SUM(Q22+U22+Y22+AC22)</f>
        <v>8</v>
      </c>
      <c r="I22" s="242"/>
      <c r="J22" s="242"/>
      <c r="K22" s="242"/>
      <c r="L22" s="47">
        <v>8</v>
      </c>
      <c r="M22" s="47"/>
      <c r="N22" s="344">
        <f t="shared" ref="N22:N35" si="18">SUM(R22+V22+Z22+AD22)</f>
        <v>15</v>
      </c>
      <c r="O22" s="346">
        <f t="shared" ref="O22:O35" si="19">SUM(S22+W22+AA22+AE22)</f>
        <v>44</v>
      </c>
      <c r="P22" s="61"/>
      <c r="Q22" s="59"/>
      <c r="R22" s="59"/>
      <c r="S22" s="60"/>
      <c r="T22" s="61"/>
      <c r="U22" s="59"/>
      <c r="V22" s="59"/>
      <c r="W22" s="60"/>
      <c r="X22" s="61"/>
      <c r="Y22" s="59"/>
      <c r="Z22" s="59"/>
      <c r="AA22" s="60"/>
      <c r="AB22" s="61">
        <v>8</v>
      </c>
      <c r="AC22" s="59">
        <v>8</v>
      </c>
      <c r="AD22" s="59">
        <v>15</v>
      </c>
      <c r="AE22" s="60">
        <v>44</v>
      </c>
      <c r="AF22" s="62"/>
      <c r="AG22" s="63"/>
      <c r="AH22" s="63"/>
      <c r="AI22" s="64">
        <v>3</v>
      </c>
      <c r="AJ22" s="65">
        <f t="shared" ref="AJ22:AJ35" si="20">F22/25</f>
        <v>1.24</v>
      </c>
      <c r="AK22" s="66">
        <v>3</v>
      </c>
      <c r="AL22" s="366">
        <v>3</v>
      </c>
      <c r="AM22" s="68"/>
    </row>
    <row r="23" spans="1:39" s="2" customFormat="1" ht="36" customHeight="1" x14ac:dyDescent="0.25">
      <c r="A23" s="281" t="s">
        <v>8</v>
      </c>
      <c r="B23" s="283" t="s">
        <v>241</v>
      </c>
      <c r="C23" s="58" t="s">
        <v>265</v>
      </c>
      <c r="D23" s="44">
        <f t="shared" si="13"/>
        <v>3</v>
      </c>
      <c r="E23" s="343">
        <f t="shared" si="14"/>
        <v>75</v>
      </c>
      <c r="F23" s="343">
        <f t="shared" si="15"/>
        <v>24</v>
      </c>
      <c r="G23" s="344">
        <f t="shared" si="16"/>
        <v>12</v>
      </c>
      <c r="H23" s="345">
        <f t="shared" si="17"/>
        <v>12</v>
      </c>
      <c r="I23" s="242"/>
      <c r="J23" s="242"/>
      <c r="K23" s="242">
        <v>6</v>
      </c>
      <c r="L23" s="47">
        <v>6</v>
      </c>
      <c r="M23" s="47"/>
      <c r="N23" s="344">
        <f t="shared" si="18"/>
        <v>0</v>
      </c>
      <c r="O23" s="346">
        <f t="shared" si="19"/>
        <v>51</v>
      </c>
      <c r="P23" s="51"/>
      <c r="Q23" s="70"/>
      <c r="R23" s="49"/>
      <c r="S23" s="71"/>
      <c r="T23" s="51">
        <v>12</v>
      </c>
      <c r="U23" s="49">
        <v>12</v>
      </c>
      <c r="V23" s="49"/>
      <c r="W23" s="50">
        <v>51</v>
      </c>
      <c r="X23" s="51"/>
      <c r="Y23" s="49"/>
      <c r="Z23" s="49"/>
      <c r="AA23" s="50"/>
      <c r="AB23" s="51"/>
      <c r="AC23" s="49"/>
      <c r="AD23" s="49"/>
      <c r="AE23" s="50"/>
      <c r="AF23" s="73"/>
      <c r="AG23" s="53">
        <v>3</v>
      </c>
      <c r="AH23" s="53"/>
      <c r="AI23" s="54"/>
      <c r="AJ23" s="55">
        <f t="shared" si="20"/>
        <v>0.96</v>
      </c>
      <c r="AK23" s="49">
        <v>3</v>
      </c>
      <c r="AL23" s="364">
        <v>3</v>
      </c>
      <c r="AM23" s="50"/>
    </row>
    <row r="24" spans="1:39" s="2" customFormat="1" ht="36" customHeight="1" x14ac:dyDescent="0.25">
      <c r="A24" s="279" t="s">
        <v>7</v>
      </c>
      <c r="B24" s="284" t="s">
        <v>101</v>
      </c>
      <c r="C24" s="43" t="s">
        <v>106</v>
      </c>
      <c r="D24" s="44">
        <f t="shared" si="13"/>
        <v>4</v>
      </c>
      <c r="E24" s="343">
        <f t="shared" si="14"/>
        <v>100</v>
      </c>
      <c r="F24" s="343">
        <f t="shared" si="15"/>
        <v>31</v>
      </c>
      <c r="G24" s="344">
        <f t="shared" si="16"/>
        <v>8</v>
      </c>
      <c r="H24" s="345">
        <f t="shared" si="17"/>
        <v>8</v>
      </c>
      <c r="I24" s="242"/>
      <c r="J24" s="242"/>
      <c r="K24" s="242">
        <v>8</v>
      </c>
      <c r="L24" s="47"/>
      <c r="M24" s="47"/>
      <c r="N24" s="344">
        <f t="shared" si="18"/>
        <v>15</v>
      </c>
      <c r="O24" s="346">
        <f t="shared" si="19"/>
        <v>69</v>
      </c>
      <c r="P24" s="51"/>
      <c r="Q24" s="49"/>
      <c r="R24" s="49"/>
      <c r="S24" s="50"/>
      <c r="T24" s="51">
        <v>8</v>
      </c>
      <c r="U24" s="49">
        <v>8</v>
      </c>
      <c r="V24" s="49">
        <v>15</v>
      </c>
      <c r="W24" s="50">
        <v>69</v>
      </c>
      <c r="X24" s="51"/>
      <c r="Y24" s="49"/>
      <c r="Z24" s="49"/>
      <c r="AA24" s="50"/>
      <c r="AB24" s="51"/>
      <c r="AC24" s="49"/>
      <c r="AD24" s="49"/>
      <c r="AE24" s="50"/>
      <c r="AF24" s="52"/>
      <c r="AG24" s="53">
        <v>4</v>
      </c>
      <c r="AH24" s="53"/>
      <c r="AI24" s="54"/>
      <c r="AJ24" s="55">
        <f t="shared" si="20"/>
        <v>1.24</v>
      </c>
      <c r="AK24" s="49">
        <v>4</v>
      </c>
      <c r="AL24" s="364"/>
      <c r="AM24" s="50"/>
    </row>
    <row r="25" spans="1:39" s="2" customFormat="1" ht="36" customHeight="1" x14ac:dyDescent="0.25">
      <c r="A25" s="279" t="s">
        <v>6</v>
      </c>
      <c r="B25" s="283" t="s">
        <v>58</v>
      </c>
      <c r="C25" s="43" t="s">
        <v>264</v>
      </c>
      <c r="D25" s="44">
        <f t="shared" si="13"/>
        <v>3</v>
      </c>
      <c r="E25" s="343">
        <f t="shared" si="14"/>
        <v>75</v>
      </c>
      <c r="F25" s="343">
        <f t="shared" si="15"/>
        <v>13</v>
      </c>
      <c r="G25" s="344">
        <f t="shared" si="16"/>
        <v>0</v>
      </c>
      <c r="H25" s="345">
        <f t="shared" si="17"/>
        <v>8</v>
      </c>
      <c r="I25" s="242"/>
      <c r="J25" s="242"/>
      <c r="K25" s="242">
        <v>8</v>
      </c>
      <c r="L25" s="47"/>
      <c r="M25" s="47"/>
      <c r="N25" s="344">
        <f t="shared" si="18"/>
        <v>5</v>
      </c>
      <c r="O25" s="346">
        <f t="shared" si="19"/>
        <v>62</v>
      </c>
      <c r="P25" s="51">
        <v>0</v>
      </c>
      <c r="Q25" s="49">
        <v>8</v>
      </c>
      <c r="R25" s="49">
        <v>5</v>
      </c>
      <c r="S25" s="50">
        <v>62</v>
      </c>
      <c r="T25" s="51"/>
      <c r="U25" s="49"/>
      <c r="V25" s="49"/>
      <c r="W25" s="50"/>
      <c r="X25" s="51"/>
      <c r="Y25" s="49"/>
      <c r="Z25" s="49"/>
      <c r="AA25" s="50"/>
      <c r="AB25" s="51"/>
      <c r="AC25" s="49"/>
      <c r="AD25" s="49"/>
      <c r="AE25" s="50"/>
      <c r="AF25" s="52">
        <v>3</v>
      </c>
      <c r="AG25" s="53"/>
      <c r="AH25" s="53"/>
      <c r="AI25" s="54"/>
      <c r="AJ25" s="55">
        <f t="shared" si="20"/>
        <v>0.52</v>
      </c>
      <c r="AK25" s="49">
        <v>3</v>
      </c>
      <c r="AL25" s="364"/>
      <c r="AM25" s="50"/>
    </row>
    <row r="26" spans="1:39" s="2" customFormat="1" ht="36" customHeight="1" x14ac:dyDescent="0.25">
      <c r="A26" s="279" t="s">
        <v>5</v>
      </c>
      <c r="B26" s="283" t="s">
        <v>59</v>
      </c>
      <c r="C26" s="43" t="s">
        <v>106</v>
      </c>
      <c r="D26" s="44">
        <f t="shared" si="13"/>
        <v>3</v>
      </c>
      <c r="E26" s="343">
        <f t="shared" si="14"/>
        <v>75</v>
      </c>
      <c r="F26" s="343">
        <f t="shared" si="15"/>
        <v>17</v>
      </c>
      <c r="G26" s="344">
        <f t="shared" si="16"/>
        <v>6</v>
      </c>
      <c r="H26" s="345">
        <f t="shared" si="17"/>
        <v>6</v>
      </c>
      <c r="I26" s="242"/>
      <c r="J26" s="242"/>
      <c r="K26" s="242">
        <v>6</v>
      </c>
      <c r="L26" s="47"/>
      <c r="M26" s="47"/>
      <c r="N26" s="344">
        <f t="shared" si="18"/>
        <v>5</v>
      </c>
      <c r="O26" s="346">
        <f t="shared" si="19"/>
        <v>58</v>
      </c>
      <c r="P26" s="51"/>
      <c r="Q26" s="49"/>
      <c r="R26" s="49"/>
      <c r="S26" s="50"/>
      <c r="T26" s="51">
        <v>6</v>
      </c>
      <c r="U26" s="49">
        <v>6</v>
      </c>
      <c r="V26" s="49">
        <v>5</v>
      </c>
      <c r="W26" s="50">
        <v>58</v>
      </c>
      <c r="X26" s="51"/>
      <c r="Y26" s="49"/>
      <c r="Z26" s="49"/>
      <c r="AA26" s="50"/>
      <c r="AB26" s="51"/>
      <c r="AC26" s="49"/>
      <c r="AD26" s="49"/>
      <c r="AE26" s="50"/>
      <c r="AF26" s="52"/>
      <c r="AG26" s="53">
        <v>3</v>
      </c>
      <c r="AH26" s="53"/>
      <c r="AI26" s="54"/>
      <c r="AJ26" s="55">
        <f t="shared" si="20"/>
        <v>0.68</v>
      </c>
      <c r="AK26" s="49">
        <v>3</v>
      </c>
      <c r="AL26" s="364"/>
      <c r="AM26" s="50"/>
    </row>
    <row r="27" spans="1:39" s="2" customFormat="1" ht="36" customHeight="1" x14ac:dyDescent="0.25">
      <c r="A27" s="279" t="s">
        <v>4</v>
      </c>
      <c r="B27" s="283" t="s">
        <v>60</v>
      </c>
      <c r="C27" s="43" t="s">
        <v>105</v>
      </c>
      <c r="D27" s="44">
        <f t="shared" si="13"/>
        <v>2</v>
      </c>
      <c r="E27" s="343">
        <f t="shared" si="14"/>
        <v>50</v>
      </c>
      <c r="F27" s="343">
        <f t="shared" si="15"/>
        <v>17</v>
      </c>
      <c r="G27" s="344">
        <f t="shared" si="16"/>
        <v>6</v>
      </c>
      <c r="H27" s="345">
        <f t="shared" si="17"/>
        <v>6</v>
      </c>
      <c r="I27" s="242"/>
      <c r="J27" s="242"/>
      <c r="K27" s="242">
        <v>6</v>
      </c>
      <c r="L27" s="47"/>
      <c r="M27" s="47"/>
      <c r="N27" s="344">
        <f t="shared" si="18"/>
        <v>5</v>
      </c>
      <c r="O27" s="346">
        <f t="shared" si="19"/>
        <v>33</v>
      </c>
      <c r="P27" s="51"/>
      <c r="Q27" s="49"/>
      <c r="R27" s="49"/>
      <c r="S27" s="50"/>
      <c r="T27" s="51"/>
      <c r="U27" s="49"/>
      <c r="V27" s="49"/>
      <c r="W27" s="50"/>
      <c r="X27" s="51">
        <v>6</v>
      </c>
      <c r="Y27" s="49">
        <v>6</v>
      </c>
      <c r="Z27" s="49">
        <v>5</v>
      </c>
      <c r="AA27" s="50">
        <v>33</v>
      </c>
      <c r="AB27" s="51"/>
      <c r="AC27" s="49"/>
      <c r="AD27" s="49"/>
      <c r="AE27" s="50"/>
      <c r="AF27" s="52"/>
      <c r="AG27" s="53"/>
      <c r="AH27" s="53">
        <v>2</v>
      </c>
      <c r="AI27" s="54"/>
      <c r="AJ27" s="55">
        <f t="shared" si="20"/>
        <v>0.68</v>
      </c>
      <c r="AK27" s="49">
        <v>2</v>
      </c>
      <c r="AL27" s="364"/>
      <c r="AM27" s="50"/>
    </row>
    <row r="28" spans="1:39" ht="36" customHeight="1" x14ac:dyDescent="0.3">
      <c r="A28" s="279" t="s">
        <v>14</v>
      </c>
      <c r="B28" s="284" t="s">
        <v>61</v>
      </c>
      <c r="C28" s="54" t="s">
        <v>267</v>
      </c>
      <c r="D28" s="44">
        <f t="shared" si="13"/>
        <v>2</v>
      </c>
      <c r="E28" s="343">
        <f t="shared" si="14"/>
        <v>50</v>
      </c>
      <c r="F28" s="343">
        <f t="shared" si="15"/>
        <v>17</v>
      </c>
      <c r="G28" s="344">
        <f t="shared" si="16"/>
        <v>6</v>
      </c>
      <c r="H28" s="345">
        <f t="shared" si="17"/>
        <v>6</v>
      </c>
      <c r="I28" s="242"/>
      <c r="J28" s="242"/>
      <c r="K28" s="242">
        <v>6</v>
      </c>
      <c r="L28" s="47"/>
      <c r="M28" s="47"/>
      <c r="N28" s="344">
        <f t="shared" si="18"/>
        <v>5</v>
      </c>
      <c r="O28" s="346">
        <f t="shared" si="19"/>
        <v>33</v>
      </c>
      <c r="P28" s="52"/>
      <c r="Q28" s="53"/>
      <c r="R28" s="53"/>
      <c r="S28" s="83"/>
      <c r="T28" s="52"/>
      <c r="U28" s="53"/>
      <c r="V28" s="53"/>
      <c r="W28" s="83"/>
      <c r="X28" s="52"/>
      <c r="Y28" s="53"/>
      <c r="Z28" s="53"/>
      <c r="AA28" s="83"/>
      <c r="AB28" s="51">
        <v>6</v>
      </c>
      <c r="AC28" s="49">
        <v>6</v>
      </c>
      <c r="AD28" s="49">
        <v>5</v>
      </c>
      <c r="AE28" s="50">
        <v>33</v>
      </c>
      <c r="AF28" s="52"/>
      <c r="AG28" s="53"/>
      <c r="AH28" s="53"/>
      <c r="AI28" s="54">
        <v>2</v>
      </c>
      <c r="AJ28" s="55">
        <f t="shared" si="20"/>
        <v>0.68</v>
      </c>
      <c r="AK28" s="53">
        <v>2</v>
      </c>
      <c r="AL28" s="54"/>
      <c r="AM28" s="83"/>
    </row>
    <row r="29" spans="1:39" s="2" customFormat="1" ht="36" customHeight="1" x14ac:dyDescent="0.25">
      <c r="A29" s="279" t="s">
        <v>15</v>
      </c>
      <c r="B29" s="283" t="s">
        <v>62</v>
      </c>
      <c r="C29" s="54" t="s">
        <v>266</v>
      </c>
      <c r="D29" s="44">
        <f t="shared" si="13"/>
        <v>2</v>
      </c>
      <c r="E29" s="343">
        <f t="shared" si="14"/>
        <v>50</v>
      </c>
      <c r="F29" s="343">
        <f t="shared" si="15"/>
        <v>17</v>
      </c>
      <c r="G29" s="344">
        <f t="shared" si="16"/>
        <v>6</v>
      </c>
      <c r="H29" s="345">
        <f t="shared" si="17"/>
        <v>6</v>
      </c>
      <c r="I29" s="242"/>
      <c r="J29" s="242"/>
      <c r="K29" s="242"/>
      <c r="L29" s="47">
        <v>6</v>
      </c>
      <c r="M29" s="47"/>
      <c r="N29" s="344">
        <f t="shared" si="18"/>
        <v>5</v>
      </c>
      <c r="O29" s="346">
        <f t="shared" si="19"/>
        <v>33</v>
      </c>
      <c r="P29" s="51"/>
      <c r="Q29" s="49"/>
      <c r="R29" s="49"/>
      <c r="S29" s="50"/>
      <c r="T29" s="51"/>
      <c r="U29" s="49"/>
      <c r="V29" s="49"/>
      <c r="W29" s="50"/>
      <c r="X29" s="51">
        <v>6</v>
      </c>
      <c r="Y29" s="49">
        <v>6</v>
      </c>
      <c r="Z29" s="49">
        <v>5</v>
      </c>
      <c r="AA29" s="50">
        <v>33</v>
      </c>
      <c r="AB29" s="51"/>
      <c r="AC29" s="49"/>
      <c r="AD29" s="49"/>
      <c r="AE29" s="50"/>
      <c r="AF29" s="52"/>
      <c r="AG29" s="53"/>
      <c r="AH29" s="53">
        <v>2</v>
      </c>
      <c r="AI29" s="54"/>
      <c r="AJ29" s="55">
        <f t="shared" si="20"/>
        <v>0.68</v>
      </c>
      <c r="AK29" s="49">
        <v>2</v>
      </c>
      <c r="AL29" s="364">
        <v>2</v>
      </c>
      <c r="AM29" s="50"/>
    </row>
    <row r="30" spans="1:39" s="2" customFormat="1" ht="36" customHeight="1" x14ac:dyDescent="0.25">
      <c r="A30" s="279" t="s">
        <v>16</v>
      </c>
      <c r="B30" s="283" t="s">
        <v>63</v>
      </c>
      <c r="C30" s="54" t="s">
        <v>267</v>
      </c>
      <c r="D30" s="44">
        <f t="shared" si="13"/>
        <v>2</v>
      </c>
      <c r="E30" s="343">
        <f t="shared" si="14"/>
        <v>50</v>
      </c>
      <c r="F30" s="343">
        <f t="shared" si="15"/>
        <v>17</v>
      </c>
      <c r="G30" s="344">
        <f t="shared" si="16"/>
        <v>6</v>
      </c>
      <c r="H30" s="345">
        <f t="shared" si="17"/>
        <v>6</v>
      </c>
      <c r="I30" s="242"/>
      <c r="J30" s="242"/>
      <c r="K30" s="242">
        <v>6</v>
      </c>
      <c r="L30" s="47"/>
      <c r="M30" s="47"/>
      <c r="N30" s="344">
        <f t="shared" si="18"/>
        <v>5</v>
      </c>
      <c r="O30" s="346">
        <f t="shared" si="19"/>
        <v>33</v>
      </c>
      <c r="P30" s="51"/>
      <c r="Q30" s="49"/>
      <c r="R30" s="49"/>
      <c r="S30" s="50"/>
      <c r="T30" s="51"/>
      <c r="U30" s="49"/>
      <c r="V30" s="49"/>
      <c r="W30" s="50"/>
      <c r="X30" s="51"/>
      <c r="Y30" s="49"/>
      <c r="Z30" s="49"/>
      <c r="AA30" s="50"/>
      <c r="AB30" s="51">
        <v>6</v>
      </c>
      <c r="AC30" s="49">
        <v>6</v>
      </c>
      <c r="AD30" s="49">
        <v>5</v>
      </c>
      <c r="AE30" s="50">
        <v>33</v>
      </c>
      <c r="AF30" s="52"/>
      <c r="AG30" s="53"/>
      <c r="AH30" s="53"/>
      <c r="AI30" s="54">
        <v>2</v>
      </c>
      <c r="AJ30" s="55">
        <f t="shared" si="20"/>
        <v>0.68</v>
      </c>
      <c r="AK30" s="49">
        <v>2</v>
      </c>
      <c r="AL30" s="364"/>
      <c r="AM30" s="50"/>
    </row>
    <row r="31" spans="1:39" s="2" customFormat="1" ht="36" customHeight="1" x14ac:dyDescent="0.25">
      <c r="A31" s="279" t="s">
        <v>17</v>
      </c>
      <c r="B31" s="283" t="s">
        <v>64</v>
      </c>
      <c r="C31" s="54" t="s">
        <v>264</v>
      </c>
      <c r="D31" s="44">
        <f t="shared" si="13"/>
        <v>2</v>
      </c>
      <c r="E31" s="343">
        <f t="shared" si="14"/>
        <v>50</v>
      </c>
      <c r="F31" s="343">
        <f t="shared" si="15"/>
        <v>16</v>
      </c>
      <c r="G31" s="344">
        <f t="shared" si="16"/>
        <v>8</v>
      </c>
      <c r="H31" s="345">
        <f t="shared" si="17"/>
        <v>8</v>
      </c>
      <c r="I31" s="242"/>
      <c r="J31" s="242"/>
      <c r="K31" s="242">
        <v>8</v>
      </c>
      <c r="L31" s="47"/>
      <c r="M31" s="47"/>
      <c r="N31" s="344">
        <f t="shared" si="18"/>
        <v>0</v>
      </c>
      <c r="O31" s="346">
        <f t="shared" si="19"/>
        <v>34</v>
      </c>
      <c r="P31" s="51">
        <v>8</v>
      </c>
      <c r="Q31" s="49">
        <v>8</v>
      </c>
      <c r="R31" s="49"/>
      <c r="S31" s="50">
        <v>34</v>
      </c>
      <c r="T31" s="51"/>
      <c r="U31" s="49"/>
      <c r="V31" s="49"/>
      <c r="W31" s="50"/>
      <c r="X31" s="51"/>
      <c r="Y31" s="49"/>
      <c r="Z31" s="49"/>
      <c r="AA31" s="50"/>
      <c r="AB31" s="51"/>
      <c r="AC31" s="49"/>
      <c r="AD31" s="49"/>
      <c r="AE31" s="50"/>
      <c r="AF31" s="52">
        <v>2</v>
      </c>
      <c r="AG31" s="53"/>
      <c r="AH31" s="53"/>
      <c r="AI31" s="54"/>
      <c r="AJ31" s="55">
        <f t="shared" si="20"/>
        <v>0.64</v>
      </c>
      <c r="AK31" s="49">
        <v>2</v>
      </c>
      <c r="AL31" s="364"/>
      <c r="AM31" s="50"/>
    </row>
    <row r="32" spans="1:39" s="57" customFormat="1" ht="36" customHeight="1" x14ac:dyDescent="0.25">
      <c r="A32" s="279" t="s">
        <v>18</v>
      </c>
      <c r="B32" s="284" t="s">
        <v>65</v>
      </c>
      <c r="C32" s="54" t="s">
        <v>266</v>
      </c>
      <c r="D32" s="44">
        <f t="shared" si="13"/>
        <v>2</v>
      </c>
      <c r="E32" s="343">
        <f t="shared" si="14"/>
        <v>50</v>
      </c>
      <c r="F32" s="343">
        <f t="shared" si="15"/>
        <v>17</v>
      </c>
      <c r="G32" s="344">
        <f t="shared" si="16"/>
        <v>6</v>
      </c>
      <c r="H32" s="345">
        <f t="shared" si="17"/>
        <v>6</v>
      </c>
      <c r="I32" s="242"/>
      <c r="J32" s="242"/>
      <c r="K32" s="242">
        <v>6</v>
      </c>
      <c r="L32" s="47"/>
      <c r="M32" s="47"/>
      <c r="N32" s="344">
        <f t="shared" si="18"/>
        <v>5</v>
      </c>
      <c r="O32" s="346">
        <f t="shared" si="19"/>
        <v>33</v>
      </c>
      <c r="P32" s="51"/>
      <c r="Q32" s="49"/>
      <c r="R32" s="49"/>
      <c r="S32" s="50"/>
      <c r="T32" s="51"/>
      <c r="U32" s="49"/>
      <c r="V32" s="49"/>
      <c r="W32" s="50"/>
      <c r="X32" s="51">
        <v>6</v>
      </c>
      <c r="Y32" s="49">
        <v>6</v>
      </c>
      <c r="Z32" s="49">
        <v>5</v>
      </c>
      <c r="AA32" s="50">
        <v>33</v>
      </c>
      <c r="AB32" s="51"/>
      <c r="AC32" s="49"/>
      <c r="AD32" s="49"/>
      <c r="AE32" s="50"/>
      <c r="AF32" s="52"/>
      <c r="AG32" s="53"/>
      <c r="AH32" s="53">
        <v>2</v>
      </c>
      <c r="AI32" s="54"/>
      <c r="AJ32" s="55">
        <f t="shared" si="20"/>
        <v>0.68</v>
      </c>
      <c r="AK32" s="49">
        <v>2</v>
      </c>
      <c r="AL32" s="364"/>
      <c r="AM32" s="50"/>
    </row>
    <row r="33" spans="1:39" s="2" customFormat="1" ht="36" customHeight="1" x14ac:dyDescent="0.25">
      <c r="A33" s="279" t="s">
        <v>43</v>
      </c>
      <c r="B33" s="283" t="s">
        <v>66</v>
      </c>
      <c r="C33" s="43" t="s">
        <v>105</v>
      </c>
      <c r="D33" s="44">
        <f t="shared" si="13"/>
        <v>2</v>
      </c>
      <c r="E33" s="343">
        <f t="shared" si="14"/>
        <v>50</v>
      </c>
      <c r="F33" s="343">
        <f t="shared" si="15"/>
        <v>17</v>
      </c>
      <c r="G33" s="344">
        <f t="shared" si="16"/>
        <v>6</v>
      </c>
      <c r="H33" s="345">
        <f t="shared" si="17"/>
        <v>6</v>
      </c>
      <c r="I33" s="242"/>
      <c r="J33" s="242"/>
      <c r="K33" s="242">
        <v>6</v>
      </c>
      <c r="L33" s="47"/>
      <c r="M33" s="47"/>
      <c r="N33" s="344">
        <f t="shared" si="18"/>
        <v>5</v>
      </c>
      <c r="O33" s="346">
        <f t="shared" si="19"/>
        <v>33</v>
      </c>
      <c r="P33" s="51"/>
      <c r="Q33" s="49"/>
      <c r="R33" s="49"/>
      <c r="S33" s="50"/>
      <c r="T33" s="51"/>
      <c r="U33" s="49"/>
      <c r="V33" s="49"/>
      <c r="W33" s="50"/>
      <c r="X33" s="51">
        <v>6</v>
      </c>
      <c r="Y33" s="49">
        <v>6</v>
      </c>
      <c r="Z33" s="49">
        <v>5</v>
      </c>
      <c r="AA33" s="50">
        <v>33</v>
      </c>
      <c r="AB33" s="51"/>
      <c r="AC33" s="49"/>
      <c r="AD33" s="49"/>
      <c r="AE33" s="50"/>
      <c r="AF33" s="52"/>
      <c r="AG33" s="53"/>
      <c r="AH33" s="53">
        <v>2</v>
      </c>
      <c r="AI33" s="54"/>
      <c r="AJ33" s="55">
        <f t="shared" si="20"/>
        <v>0.68</v>
      </c>
      <c r="AK33" s="49">
        <v>2</v>
      </c>
      <c r="AL33" s="364"/>
      <c r="AM33" s="50"/>
    </row>
    <row r="34" spans="1:39" s="57" customFormat="1" ht="36" customHeight="1" x14ac:dyDescent="0.25">
      <c r="A34" s="279" t="s">
        <v>56</v>
      </c>
      <c r="B34" s="283" t="s">
        <v>67</v>
      </c>
      <c r="C34" s="43" t="s">
        <v>267</v>
      </c>
      <c r="D34" s="44">
        <f t="shared" si="13"/>
        <v>2</v>
      </c>
      <c r="E34" s="343">
        <f t="shared" si="14"/>
        <v>50</v>
      </c>
      <c r="F34" s="343">
        <f t="shared" si="15"/>
        <v>17</v>
      </c>
      <c r="G34" s="344">
        <f t="shared" si="16"/>
        <v>6</v>
      </c>
      <c r="H34" s="345">
        <f t="shared" si="17"/>
        <v>6</v>
      </c>
      <c r="I34" s="242"/>
      <c r="J34" s="242"/>
      <c r="K34" s="242">
        <v>6</v>
      </c>
      <c r="L34" s="47"/>
      <c r="M34" s="47"/>
      <c r="N34" s="344">
        <f t="shared" si="18"/>
        <v>5</v>
      </c>
      <c r="O34" s="346">
        <f t="shared" si="19"/>
        <v>33</v>
      </c>
      <c r="P34" s="51"/>
      <c r="Q34" s="49"/>
      <c r="R34" s="49"/>
      <c r="S34" s="50"/>
      <c r="T34" s="51"/>
      <c r="U34" s="49"/>
      <c r="V34" s="49"/>
      <c r="W34" s="50"/>
      <c r="X34" s="51"/>
      <c r="Y34" s="49"/>
      <c r="Z34" s="49"/>
      <c r="AA34" s="50"/>
      <c r="AB34" s="51">
        <v>6</v>
      </c>
      <c r="AC34" s="49">
        <v>6</v>
      </c>
      <c r="AD34" s="49">
        <v>5</v>
      </c>
      <c r="AE34" s="50">
        <v>33</v>
      </c>
      <c r="AF34" s="52"/>
      <c r="AG34" s="53"/>
      <c r="AH34" s="53"/>
      <c r="AI34" s="54">
        <v>2</v>
      </c>
      <c r="AJ34" s="55">
        <f t="shared" si="20"/>
        <v>0.68</v>
      </c>
      <c r="AK34" s="49">
        <v>2</v>
      </c>
      <c r="AL34" s="364"/>
      <c r="AM34" s="50"/>
    </row>
    <row r="35" spans="1:39" ht="36" customHeight="1" thickBot="1" x14ac:dyDescent="0.35">
      <c r="A35" s="279" t="s">
        <v>57</v>
      </c>
      <c r="B35" s="283" t="s">
        <v>70</v>
      </c>
      <c r="C35" s="43" t="s">
        <v>269</v>
      </c>
      <c r="D35" s="44">
        <f t="shared" si="13"/>
        <v>10</v>
      </c>
      <c r="E35" s="343">
        <f t="shared" si="14"/>
        <v>250</v>
      </c>
      <c r="F35" s="343">
        <f t="shared" si="15"/>
        <v>72</v>
      </c>
      <c r="G35" s="344">
        <f t="shared" si="16"/>
        <v>0</v>
      </c>
      <c r="H35" s="345">
        <f t="shared" si="17"/>
        <v>42</v>
      </c>
      <c r="I35" s="242"/>
      <c r="J35" s="242"/>
      <c r="K35" s="242"/>
      <c r="L35" s="47">
        <v>42</v>
      </c>
      <c r="M35" s="47"/>
      <c r="N35" s="344">
        <f t="shared" si="18"/>
        <v>30</v>
      </c>
      <c r="O35" s="346">
        <f t="shared" si="19"/>
        <v>178</v>
      </c>
      <c r="P35" s="52"/>
      <c r="Q35" s="53"/>
      <c r="R35" s="53"/>
      <c r="S35" s="83"/>
      <c r="T35" s="52"/>
      <c r="U35" s="53">
        <v>8</v>
      </c>
      <c r="V35" s="53">
        <v>5</v>
      </c>
      <c r="W35" s="83">
        <v>17</v>
      </c>
      <c r="X35" s="52"/>
      <c r="Y35" s="53">
        <v>14</v>
      </c>
      <c r="Z35" s="53">
        <v>10</v>
      </c>
      <c r="AA35" s="83">
        <v>76</v>
      </c>
      <c r="AB35" s="52"/>
      <c r="AC35" s="53">
        <v>20</v>
      </c>
      <c r="AD35" s="53">
        <v>15</v>
      </c>
      <c r="AE35" s="83">
        <v>85</v>
      </c>
      <c r="AF35" s="52"/>
      <c r="AG35" s="53">
        <v>1</v>
      </c>
      <c r="AH35" s="53">
        <v>4</v>
      </c>
      <c r="AI35" s="54">
        <v>5</v>
      </c>
      <c r="AJ35" s="76">
        <f t="shared" si="20"/>
        <v>2.88</v>
      </c>
      <c r="AK35" s="84">
        <v>10</v>
      </c>
      <c r="AL35" s="96"/>
      <c r="AM35" s="85">
        <v>10</v>
      </c>
    </row>
    <row r="36" spans="1:39" s="3" customFormat="1" ht="44.1" customHeight="1" thickBot="1" x14ac:dyDescent="0.3">
      <c r="A36" s="285" t="s">
        <v>73</v>
      </c>
      <c r="B36" s="286" t="s">
        <v>242</v>
      </c>
      <c r="C36" s="122"/>
      <c r="D36" s="123">
        <f t="shared" ref="D36:AK36" si="21">SUM(D37:D45)</f>
        <v>36</v>
      </c>
      <c r="E36" s="124">
        <f t="shared" si="21"/>
        <v>900</v>
      </c>
      <c r="F36" s="124">
        <f t="shared" si="21"/>
        <v>287</v>
      </c>
      <c r="G36" s="124">
        <f t="shared" si="21"/>
        <v>0</v>
      </c>
      <c r="H36" s="124">
        <f t="shared" si="21"/>
        <v>232</v>
      </c>
      <c r="I36" s="124">
        <f t="shared" si="21"/>
        <v>0</v>
      </c>
      <c r="J36" s="124">
        <f t="shared" si="21"/>
        <v>8</v>
      </c>
      <c r="K36" s="124">
        <f t="shared" si="21"/>
        <v>120</v>
      </c>
      <c r="L36" s="124">
        <f t="shared" si="21"/>
        <v>104</v>
      </c>
      <c r="M36" s="124">
        <f t="shared" si="21"/>
        <v>0</v>
      </c>
      <c r="N36" s="124">
        <f t="shared" si="21"/>
        <v>55</v>
      </c>
      <c r="O36" s="125">
        <f t="shared" si="21"/>
        <v>613</v>
      </c>
      <c r="P36" s="126">
        <f t="shared" si="21"/>
        <v>0</v>
      </c>
      <c r="Q36" s="124">
        <f t="shared" si="21"/>
        <v>38</v>
      </c>
      <c r="R36" s="124">
        <f t="shared" si="21"/>
        <v>5</v>
      </c>
      <c r="S36" s="125">
        <f t="shared" si="21"/>
        <v>107</v>
      </c>
      <c r="T36" s="126">
        <f t="shared" si="21"/>
        <v>0</v>
      </c>
      <c r="U36" s="124">
        <f t="shared" si="21"/>
        <v>100</v>
      </c>
      <c r="V36" s="124">
        <f t="shared" si="21"/>
        <v>15</v>
      </c>
      <c r="W36" s="125">
        <f t="shared" si="21"/>
        <v>235</v>
      </c>
      <c r="X36" s="126">
        <f t="shared" si="21"/>
        <v>0</v>
      </c>
      <c r="Y36" s="124">
        <f t="shared" si="21"/>
        <v>42</v>
      </c>
      <c r="Z36" s="124">
        <f t="shared" si="21"/>
        <v>25</v>
      </c>
      <c r="AA36" s="125">
        <f t="shared" si="21"/>
        <v>108</v>
      </c>
      <c r="AB36" s="126">
        <f t="shared" si="21"/>
        <v>0</v>
      </c>
      <c r="AC36" s="124">
        <f t="shared" si="21"/>
        <v>52</v>
      </c>
      <c r="AD36" s="124">
        <f t="shared" si="21"/>
        <v>10</v>
      </c>
      <c r="AE36" s="125">
        <f t="shared" si="21"/>
        <v>163</v>
      </c>
      <c r="AF36" s="123">
        <f t="shared" si="21"/>
        <v>6</v>
      </c>
      <c r="AG36" s="127">
        <f t="shared" si="21"/>
        <v>14</v>
      </c>
      <c r="AH36" s="127">
        <f t="shared" si="21"/>
        <v>7</v>
      </c>
      <c r="AI36" s="128">
        <f t="shared" si="21"/>
        <v>9</v>
      </c>
      <c r="AJ36" s="147">
        <f t="shared" si="21"/>
        <v>13.04</v>
      </c>
      <c r="AK36" s="130">
        <f t="shared" si="21"/>
        <v>36</v>
      </c>
      <c r="AL36" s="368">
        <f t="shared" ref="AL36:AM36" si="22">SUM(AL37:AL45)</f>
        <v>34</v>
      </c>
      <c r="AM36" s="131">
        <f t="shared" si="22"/>
        <v>36</v>
      </c>
    </row>
    <row r="37" spans="1:39" s="2" customFormat="1" ht="36" customHeight="1" x14ac:dyDescent="0.25">
      <c r="A37" s="287" t="s">
        <v>9</v>
      </c>
      <c r="B37" s="283" t="s">
        <v>75</v>
      </c>
      <c r="C37" s="86" t="s">
        <v>106</v>
      </c>
      <c r="D37" s="44">
        <f t="shared" ref="D37:D45" si="23">SUM(AF37:AI37)</f>
        <v>4</v>
      </c>
      <c r="E37" s="343">
        <f t="shared" ref="E37:E45" si="24">SUM(F37,O37)</f>
        <v>100</v>
      </c>
      <c r="F37" s="343">
        <f t="shared" ref="F37:F45" si="25">SUM(G37:H37,N37)</f>
        <v>29</v>
      </c>
      <c r="G37" s="344">
        <f t="shared" ref="G37:G45" si="26">SUM(P37+T37+X37+AB37)</f>
        <v>0</v>
      </c>
      <c r="H37" s="345">
        <f t="shared" ref="H37:H45" si="27">SUM(Q37+U37+Y37+AC37)</f>
        <v>24</v>
      </c>
      <c r="I37" s="242"/>
      <c r="J37" s="242"/>
      <c r="K37" s="242"/>
      <c r="L37" s="47">
        <v>24</v>
      </c>
      <c r="M37" s="47"/>
      <c r="N37" s="344">
        <f t="shared" ref="N37:N45" si="28">SUM(R37+V37+Z37+AD37)</f>
        <v>5</v>
      </c>
      <c r="O37" s="346">
        <f t="shared" ref="O37:O45" si="29">SUM(S37+W37+AA37+AE37)</f>
        <v>71</v>
      </c>
      <c r="P37" s="87"/>
      <c r="Q37" s="66"/>
      <c r="R37" s="66"/>
      <c r="S37" s="68"/>
      <c r="T37" s="87"/>
      <c r="U37" s="66">
        <v>24</v>
      </c>
      <c r="V37" s="66">
        <v>5</v>
      </c>
      <c r="W37" s="68">
        <v>71</v>
      </c>
      <c r="X37" s="87"/>
      <c r="Y37" s="66"/>
      <c r="Z37" s="66"/>
      <c r="AA37" s="68"/>
      <c r="AB37" s="87"/>
      <c r="AC37" s="66"/>
      <c r="AD37" s="66"/>
      <c r="AE37" s="68"/>
      <c r="AF37" s="88"/>
      <c r="AG37" s="89">
        <v>4</v>
      </c>
      <c r="AH37" s="89"/>
      <c r="AI37" s="90"/>
      <c r="AJ37" s="65">
        <f>F37/25</f>
        <v>1.1599999999999999</v>
      </c>
      <c r="AK37" s="66">
        <v>4</v>
      </c>
      <c r="AL37" s="363">
        <v>4</v>
      </c>
      <c r="AM37" s="68">
        <v>4</v>
      </c>
    </row>
    <row r="38" spans="1:39" s="2" customFormat="1" ht="36" customHeight="1" thickBot="1" x14ac:dyDescent="0.3">
      <c r="A38" s="279" t="s">
        <v>8</v>
      </c>
      <c r="B38" s="283" t="s">
        <v>76</v>
      </c>
      <c r="C38" s="91" t="s">
        <v>106</v>
      </c>
      <c r="D38" s="44">
        <f t="shared" si="23"/>
        <v>3</v>
      </c>
      <c r="E38" s="343">
        <f t="shared" si="24"/>
        <v>75</v>
      </c>
      <c r="F38" s="343">
        <f t="shared" si="25"/>
        <v>24</v>
      </c>
      <c r="G38" s="344">
        <f t="shared" si="26"/>
        <v>0</v>
      </c>
      <c r="H38" s="345">
        <f t="shared" si="27"/>
        <v>24</v>
      </c>
      <c r="I38" s="242"/>
      <c r="J38" s="242"/>
      <c r="K38" s="242"/>
      <c r="L38" s="47">
        <v>24</v>
      </c>
      <c r="M38" s="47"/>
      <c r="N38" s="344">
        <f t="shared" si="28"/>
        <v>0</v>
      </c>
      <c r="O38" s="346">
        <f t="shared" si="29"/>
        <v>51</v>
      </c>
      <c r="P38" s="51"/>
      <c r="Q38" s="49"/>
      <c r="R38" s="59"/>
      <c r="S38" s="60"/>
      <c r="T38" s="51"/>
      <c r="U38" s="49">
        <v>24</v>
      </c>
      <c r="V38" s="49"/>
      <c r="W38" s="50">
        <v>51</v>
      </c>
      <c r="X38" s="51"/>
      <c r="Y38" s="49"/>
      <c r="Z38" s="49"/>
      <c r="AA38" s="50"/>
      <c r="AB38" s="51"/>
      <c r="AC38" s="49"/>
      <c r="AD38" s="49"/>
      <c r="AE38" s="50"/>
      <c r="AF38" s="52"/>
      <c r="AG38" s="53">
        <v>3</v>
      </c>
      <c r="AH38" s="53"/>
      <c r="AI38" s="54"/>
      <c r="AJ38" s="55">
        <f>F38/25</f>
        <v>0.96</v>
      </c>
      <c r="AK38" s="49">
        <v>3</v>
      </c>
      <c r="AL38" s="369">
        <v>3</v>
      </c>
      <c r="AM38" s="50">
        <v>3</v>
      </c>
    </row>
    <row r="39" spans="1:39" s="2" customFormat="1" ht="36" customHeight="1" x14ac:dyDescent="0.25">
      <c r="A39" s="287" t="s">
        <v>7</v>
      </c>
      <c r="B39" s="284" t="s">
        <v>115</v>
      </c>
      <c r="C39" s="91" t="s">
        <v>265</v>
      </c>
      <c r="D39" s="44">
        <f t="shared" si="23"/>
        <v>2</v>
      </c>
      <c r="E39" s="343">
        <f t="shared" si="24"/>
        <v>50</v>
      </c>
      <c r="F39" s="343">
        <f t="shared" si="25"/>
        <v>13</v>
      </c>
      <c r="G39" s="344">
        <f t="shared" si="26"/>
        <v>0</v>
      </c>
      <c r="H39" s="345">
        <f t="shared" si="27"/>
        <v>8</v>
      </c>
      <c r="I39" s="242"/>
      <c r="J39" s="242"/>
      <c r="K39" s="242">
        <v>8</v>
      </c>
      <c r="L39" s="47"/>
      <c r="M39" s="47"/>
      <c r="N39" s="344">
        <f t="shared" si="28"/>
        <v>5</v>
      </c>
      <c r="O39" s="346">
        <f t="shared" si="29"/>
        <v>37</v>
      </c>
      <c r="P39" s="51"/>
      <c r="Q39" s="49"/>
      <c r="R39" s="59"/>
      <c r="S39" s="60"/>
      <c r="T39" s="51"/>
      <c r="U39" s="49">
        <v>8</v>
      </c>
      <c r="V39" s="49">
        <v>5</v>
      </c>
      <c r="W39" s="50">
        <v>37</v>
      </c>
      <c r="X39" s="51"/>
      <c r="Y39" s="49"/>
      <c r="Z39" s="49"/>
      <c r="AA39" s="50"/>
      <c r="AB39" s="51"/>
      <c r="AC39" s="49"/>
      <c r="AD39" s="49"/>
      <c r="AE39" s="50"/>
      <c r="AF39" s="52"/>
      <c r="AG39" s="53">
        <v>2</v>
      </c>
      <c r="AH39" s="53"/>
      <c r="AI39" s="54"/>
      <c r="AJ39" s="55">
        <f>F39/25</f>
        <v>0.52</v>
      </c>
      <c r="AK39" s="49">
        <v>2</v>
      </c>
      <c r="AL39" s="369">
        <v>2</v>
      </c>
      <c r="AM39" s="50">
        <v>2</v>
      </c>
    </row>
    <row r="40" spans="1:39" s="2" customFormat="1" ht="36" customHeight="1" thickBot="1" x14ac:dyDescent="0.3">
      <c r="A40" s="279" t="s">
        <v>6</v>
      </c>
      <c r="B40" s="283" t="s">
        <v>77</v>
      </c>
      <c r="C40" s="91" t="s">
        <v>104</v>
      </c>
      <c r="D40" s="44">
        <f t="shared" si="23"/>
        <v>5</v>
      </c>
      <c r="E40" s="343">
        <f t="shared" si="24"/>
        <v>125</v>
      </c>
      <c r="F40" s="343">
        <f t="shared" si="25"/>
        <v>35</v>
      </c>
      <c r="G40" s="344">
        <f t="shared" si="26"/>
        <v>0</v>
      </c>
      <c r="H40" s="345">
        <f t="shared" si="27"/>
        <v>30</v>
      </c>
      <c r="I40" s="242"/>
      <c r="J40" s="242"/>
      <c r="K40" s="242">
        <v>30</v>
      </c>
      <c r="L40" s="47"/>
      <c r="M40" s="47"/>
      <c r="N40" s="344">
        <f t="shared" si="28"/>
        <v>5</v>
      </c>
      <c r="O40" s="346">
        <f t="shared" si="29"/>
        <v>90</v>
      </c>
      <c r="P40" s="51"/>
      <c r="Q40" s="49">
        <v>30</v>
      </c>
      <c r="R40" s="59">
        <v>5</v>
      </c>
      <c r="S40" s="60">
        <v>90</v>
      </c>
      <c r="T40" s="51"/>
      <c r="U40" s="49"/>
      <c r="V40" s="49"/>
      <c r="W40" s="50"/>
      <c r="X40" s="51"/>
      <c r="Y40" s="49"/>
      <c r="Z40" s="49"/>
      <c r="AA40" s="50"/>
      <c r="AB40" s="51"/>
      <c r="AC40" s="49"/>
      <c r="AD40" s="49"/>
      <c r="AE40" s="50"/>
      <c r="AF40" s="52">
        <v>5</v>
      </c>
      <c r="AG40" s="53"/>
      <c r="AH40" s="53"/>
      <c r="AI40" s="54"/>
      <c r="AJ40" s="55">
        <f>F40/25</f>
        <v>1.4</v>
      </c>
      <c r="AK40" s="49">
        <v>5</v>
      </c>
      <c r="AL40" s="369">
        <v>5</v>
      </c>
      <c r="AM40" s="50">
        <v>5</v>
      </c>
    </row>
    <row r="41" spans="1:39" s="2" customFormat="1" ht="36" customHeight="1" x14ac:dyDescent="0.25">
      <c r="A41" s="287" t="s">
        <v>5</v>
      </c>
      <c r="B41" s="283" t="s">
        <v>78</v>
      </c>
      <c r="C41" s="91" t="s">
        <v>105</v>
      </c>
      <c r="D41" s="44">
        <f t="shared" si="23"/>
        <v>9</v>
      </c>
      <c r="E41" s="343">
        <f t="shared" si="24"/>
        <v>225</v>
      </c>
      <c r="F41" s="343">
        <f t="shared" si="25"/>
        <v>95</v>
      </c>
      <c r="G41" s="344">
        <f t="shared" si="26"/>
        <v>0</v>
      </c>
      <c r="H41" s="345">
        <f t="shared" si="27"/>
        <v>70</v>
      </c>
      <c r="I41" s="242"/>
      <c r="J41" s="242"/>
      <c r="K41" s="242">
        <v>34</v>
      </c>
      <c r="L41" s="47">
        <v>36</v>
      </c>
      <c r="M41" s="47"/>
      <c r="N41" s="344">
        <f t="shared" si="28"/>
        <v>25</v>
      </c>
      <c r="O41" s="346">
        <f t="shared" si="29"/>
        <v>130</v>
      </c>
      <c r="P41" s="51"/>
      <c r="Q41" s="49"/>
      <c r="R41" s="59"/>
      <c r="S41" s="60"/>
      <c r="T41" s="51"/>
      <c r="U41" s="49">
        <v>36</v>
      </c>
      <c r="V41" s="49">
        <v>5</v>
      </c>
      <c r="W41" s="50">
        <v>59</v>
      </c>
      <c r="X41" s="51"/>
      <c r="Y41" s="49">
        <v>34</v>
      </c>
      <c r="Z41" s="49">
        <v>20</v>
      </c>
      <c r="AA41" s="50">
        <v>71</v>
      </c>
      <c r="AB41" s="51"/>
      <c r="AC41" s="49"/>
      <c r="AD41" s="49"/>
      <c r="AE41" s="50"/>
      <c r="AF41" s="52"/>
      <c r="AG41" s="53">
        <v>4</v>
      </c>
      <c r="AH41" s="53">
        <v>5</v>
      </c>
      <c r="AI41" s="54"/>
      <c r="AJ41" s="55">
        <v>4</v>
      </c>
      <c r="AK41" s="49">
        <v>9</v>
      </c>
      <c r="AL41" s="369">
        <v>9</v>
      </c>
      <c r="AM41" s="50">
        <v>9</v>
      </c>
    </row>
    <row r="42" spans="1:39" s="2" customFormat="1" ht="36" customHeight="1" thickBot="1" x14ac:dyDescent="0.3">
      <c r="A42" s="279" t="s">
        <v>4</v>
      </c>
      <c r="B42" s="284" t="s">
        <v>80</v>
      </c>
      <c r="C42" s="91" t="s">
        <v>103</v>
      </c>
      <c r="D42" s="44">
        <f t="shared" si="23"/>
        <v>9</v>
      </c>
      <c r="E42" s="343">
        <f t="shared" si="24"/>
        <v>225</v>
      </c>
      <c r="F42" s="343">
        <f t="shared" si="25"/>
        <v>62</v>
      </c>
      <c r="G42" s="344">
        <f t="shared" si="26"/>
        <v>0</v>
      </c>
      <c r="H42" s="345">
        <f t="shared" si="27"/>
        <v>52</v>
      </c>
      <c r="I42" s="242"/>
      <c r="J42" s="242"/>
      <c r="K42" s="242">
        <v>32</v>
      </c>
      <c r="L42" s="47">
        <v>20</v>
      </c>
      <c r="M42" s="47"/>
      <c r="N42" s="344">
        <f t="shared" si="28"/>
        <v>10</v>
      </c>
      <c r="O42" s="346">
        <f t="shared" si="29"/>
        <v>163</v>
      </c>
      <c r="P42" s="51"/>
      <c r="Q42" s="49"/>
      <c r="R42" s="59"/>
      <c r="S42" s="60"/>
      <c r="T42" s="51"/>
      <c r="U42" s="49"/>
      <c r="V42" s="49"/>
      <c r="W42" s="50"/>
      <c r="X42" s="51"/>
      <c r="Y42" s="49"/>
      <c r="Z42" s="49"/>
      <c r="AA42" s="50"/>
      <c r="AB42" s="51"/>
      <c r="AC42" s="49">
        <v>52</v>
      </c>
      <c r="AD42" s="49">
        <v>10</v>
      </c>
      <c r="AE42" s="50">
        <v>163</v>
      </c>
      <c r="AF42" s="52"/>
      <c r="AG42" s="53"/>
      <c r="AH42" s="53"/>
      <c r="AI42" s="54">
        <v>9</v>
      </c>
      <c r="AJ42" s="55">
        <f>F42/25</f>
        <v>2.48</v>
      </c>
      <c r="AK42" s="49">
        <v>9</v>
      </c>
      <c r="AL42" s="369">
        <v>9</v>
      </c>
      <c r="AM42" s="50">
        <v>9</v>
      </c>
    </row>
    <row r="43" spans="1:39" s="2" customFormat="1" ht="36" customHeight="1" x14ac:dyDescent="0.25">
      <c r="A43" s="287" t="s">
        <v>14</v>
      </c>
      <c r="B43" s="283" t="s">
        <v>82</v>
      </c>
      <c r="C43" s="91" t="s">
        <v>265</v>
      </c>
      <c r="D43" s="44">
        <f t="shared" si="23"/>
        <v>1</v>
      </c>
      <c r="E43" s="343">
        <f t="shared" si="24"/>
        <v>25</v>
      </c>
      <c r="F43" s="343">
        <f t="shared" si="25"/>
        <v>8</v>
      </c>
      <c r="G43" s="344">
        <f t="shared" si="26"/>
        <v>0</v>
      </c>
      <c r="H43" s="345">
        <f t="shared" si="27"/>
        <v>8</v>
      </c>
      <c r="I43" s="242"/>
      <c r="J43" s="242"/>
      <c r="K43" s="242">
        <v>8</v>
      </c>
      <c r="L43" s="47"/>
      <c r="M43" s="47"/>
      <c r="N43" s="344">
        <f t="shared" si="28"/>
        <v>0</v>
      </c>
      <c r="O43" s="346">
        <f t="shared" si="29"/>
        <v>17</v>
      </c>
      <c r="P43" s="51"/>
      <c r="Q43" s="49"/>
      <c r="R43" s="59"/>
      <c r="S43" s="60"/>
      <c r="T43" s="51"/>
      <c r="U43" s="49">
        <v>8</v>
      </c>
      <c r="V43" s="49"/>
      <c r="W43" s="50">
        <v>17</v>
      </c>
      <c r="X43" s="51"/>
      <c r="Y43" s="49"/>
      <c r="Z43" s="49"/>
      <c r="AA43" s="50"/>
      <c r="AB43" s="51"/>
      <c r="AC43" s="49"/>
      <c r="AD43" s="49"/>
      <c r="AE43" s="50"/>
      <c r="AF43" s="52"/>
      <c r="AG43" s="53">
        <v>1</v>
      </c>
      <c r="AH43" s="53"/>
      <c r="AI43" s="54"/>
      <c r="AJ43" s="55">
        <v>1</v>
      </c>
      <c r="AK43" s="49">
        <v>1</v>
      </c>
      <c r="AL43" s="369"/>
      <c r="AM43" s="50">
        <v>1</v>
      </c>
    </row>
    <row r="44" spans="1:39" s="2" customFormat="1" ht="36" customHeight="1" thickBot="1" x14ac:dyDescent="0.3">
      <c r="A44" s="279" t="s">
        <v>15</v>
      </c>
      <c r="B44" s="283" t="s">
        <v>83</v>
      </c>
      <c r="C44" s="91" t="s">
        <v>264</v>
      </c>
      <c r="D44" s="44">
        <f t="shared" si="23"/>
        <v>1</v>
      </c>
      <c r="E44" s="343">
        <f t="shared" si="24"/>
        <v>25</v>
      </c>
      <c r="F44" s="343">
        <f t="shared" si="25"/>
        <v>8</v>
      </c>
      <c r="G44" s="344">
        <f t="shared" si="26"/>
        <v>0</v>
      </c>
      <c r="H44" s="345">
        <f t="shared" si="27"/>
        <v>8</v>
      </c>
      <c r="I44" s="242"/>
      <c r="J44" s="242">
        <v>8</v>
      </c>
      <c r="K44" s="242"/>
      <c r="L44" s="47"/>
      <c r="M44" s="47"/>
      <c r="N44" s="344">
        <f t="shared" si="28"/>
        <v>0</v>
      </c>
      <c r="O44" s="346">
        <f t="shared" si="29"/>
        <v>17</v>
      </c>
      <c r="P44" s="51"/>
      <c r="Q44" s="49">
        <v>8</v>
      </c>
      <c r="R44" s="59"/>
      <c r="S44" s="60">
        <v>17</v>
      </c>
      <c r="T44" s="51"/>
      <c r="U44" s="49"/>
      <c r="V44" s="49"/>
      <c r="W44" s="50"/>
      <c r="X44" s="51"/>
      <c r="Y44" s="49"/>
      <c r="Z44" s="49"/>
      <c r="AA44" s="50"/>
      <c r="AB44" s="51"/>
      <c r="AC44" s="49"/>
      <c r="AD44" s="49"/>
      <c r="AE44" s="50"/>
      <c r="AF44" s="52">
        <v>1</v>
      </c>
      <c r="AG44" s="53"/>
      <c r="AH44" s="53"/>
      <c r="AI44" s="54"/>
      <c r="AJ44" s="55">
        <v>1</v>
      </c>
      <c r="AK44" s="49">
        <v>1</v>
      </c>
      <c r="AL44" s="369"/>
      <c r="AM44" s="50">
        <v>1</v>
      </c>
    </row>
    <row r="45" spans="1:39" s="2" customFormat="1" ht="45" customHeight="1" thickBot="1" x14ac:dyDescent="0.3">
      <c r="A45" s="287" t="s">
        <v>16</v>
      </c>
      <c r="B45" s="284" t="s">
        <v>110</v>
      </c>
      <c r="C45" s="91" t="s">
        <v>266</v>
      </c>
      <c r="D45" s="44">
        <f t="shared" si="23"/>
        <v>2</v>
      </c>
      <c r="E45" s="343">
        <f t="shared" si="24"/>
        <v>50</v>
      </c>
      <c r="F45" s="343">
        <f t="shared" si="25"/>
        <v>13</v>
      </c>
      <c r="G45" s="344">
        <f t="shared" si="26"/>
        <v>0</v>
      </c>
      <c r="H45" s="345">
        <f t="shared" si="27"/>
        <v>8</v>
      </c>
      <c r="I45" s="242"/>
      <c r="J45" s="242"/>
      <c r="K45" s="242">
        <v>8</v>
      </c>
      <c r="L45" s="47"/>
      <c r="M45" s="47"/>
      <c r="N45" s="344">
        <f t="shared" si="28"/>
        <v>5</v>
      </c>
      <c r="O45" s="346">
        <f t="shared" si="29"/>
        <v>37</v>
      </c>
      <c r="P45" s="51"/>
      <c r="Q45" s="49"/>
      <c r="R45" s="59"/>
      <c r="S45" s="60"/>
      <c r="T45" s="51"/>
      <c r="U45" s="49"/>
      <c r="V45" s="49"/>
      <c r="W45" s="50"/>
      <c r="X45" s="51"/>
      <c r="Y45" s="49">
        <v>8</v>
      </c>
      <c r="Z45" s="49">
        <v>5</v>
      </c>
      <c r="AA45" s="50">
        <v>37</v>
      </c>
      <c r="AB45" s="51"/>
      <c r="AC45" s="49"/>
      <c r="AD45" s="49"/>
      <c r="AE45" s="50"/>
      <c r="AF45" s="52"/>
      <c r="AG45" s="53"/>
      <c r="AH45" s="53">
        <v>2</v>
      </c>
      <c r="AI45" s="54"/>
      <c r="AJ45" s="139">
        <f>F45/25</f>
        <v>0.52</v>
      </c>
      <c r="AK45" s="70">
        <v>2</v>
      </c>
      <c r="AL45" s="370">
        <v>2</v>
      </c>
      <c r="AM45" s="71">
        <v>2</v>
      </c>
    </row>
    <row r="46" spans="1:39" s="3" customFormat="1" ht="44.1" customHeight="1" thickBot="1" x14ac:dyDescent="0.3">
      <c r="A46" s="285" t="s">
        <v>74</v>
      </c>
      <c r="B46" s="286" t="s">
        <v>244</v>
      </c>
      <c r="C46" s="122"/>
      <c r="D46" s="123">
        <f t="shared" ref="D46:AK46" si="30">SUM(D47:D49)</f>
        <v>7</v>
      </c>
      <c r="E46" s="124">
        <f t="shared" si="30"/>
        <v>180</v>
      </c>
      <c r="F46" s="124">
        <f t="shared" si="30"/>
        <v>0</v>
      </c>
      <c r="G46" s="124">
        <f t="shared" si="30"/>
        <v>0</v>
      </c>
      <c r="H46" s="124">
        <f t="shared" si="30"/>
        <v>0</v>
      </c>
      <c r="I46" s="124">
        <f t="shared" si="30"/>
        <v>0</v>
      </c>
      <c r="J46" s="124">
        <f t="shared" si="30"/>
        <v>0</v>
      </c>
      <c r="K46" s="124">
        <f t="shared" si="30"/>
        <v>0</v>
      </c>
      <c r="L46" s="124">
        <f t="shared" si="30"/>
        <v>0</v>
      </c>
      <c r="M46" s="124">
        <f t="shared" si="30"/>
        <v>0</v>
      </c>
      <c r="N46" s="124">
        <f t="shared" si="30"/>
        <v>0</v>
      </c>
      <c r="O46" s="125">
        <f t="shared" si="30"/>
        <v>180</v>
      </c>
      <c r="P46" s="126">
        <f t="shared" si="30"/>
        <v>0</v>
      </c>
      <c r="Q46" s="124">
        <f t="shared" si="30"/>
        <v>0</v>
      </c>
      <c r="R46" s="124">
        <f t="shared" si="30"/>
        <v>0</v>
      </c>
      <c r="S46" s="125">
        <f t="shared" si="30"/>
        <v>0</v>
      </c>
      <c r="T46" s="126">
        <f t="shared" si="30"/>
        <v>0</v>
      </c>
      <c r="U46" s="124">
        <f t="shared" si="30"/>
        <v>0</v>
      </c>
      <c r="V46" s="124">
        <f t="shared" si="30"/>
        <v>0</v>
      </c>
      <c r="W46" s="125">
        <f t="shared" si="30"/>
        <v>0</v>
      </c>
      <c r="X46" s="126">
        <f t="shared" si="30"/>
        <v>0</v>
      </c>
      <c r="Y46" s="124">
        <f t="shared" si="30"/>
        <v>0</v>
      </c>
      <c r="Z46" s="124">
        <f t="shared" si="30"/>
        <v>0</v>
      </c>
      <c r="AA46" s="125">
        <f t="shared" si="30"/>
        <v>90</v>
      </c>
      <c r="AB46" s="126">
        <f t="shared" si="30"/>
        <v>0</v>
      </c>
      <c r="AC46" s="124">
        <f t="shared" si="30"/>
        <v>0</v>
      </c>
      <c r="AD46" s="124">
        <f t="shared" si="30"/>
        <v>0</v>
      </c>
      <c r="AE46" s="125">
        <f t="shared" si="30"/>
        <v>90</v>
      </c>
      <c r="AF46" s="123">
        <f t="shared" si="30"/>
        <v>0</v>
      </c>
      <c r="AG46" s="127">
        <f t="shared" si="30"/>
        <v>0</v>
      </c>
      <c r="AH46" s="127">
        <f t="shared" si="30"/>
        <v>3</v>
      </c>
      <c r="AI46" s="128">
        <f t="shared" si="30"/>
        <v>4</v>
      </c>
      <c r="AJ46" s="126">
        <f t="shared" si="30"/>
        <v>0</v>
      </c>
      <c r="AK46" s="124">
        <f t="shared" si="30"/>
        <v>7</v>
      </c>
      <c r="AL46" s="124">
        <f t="shared" ref="AL46:AM46" si="31">SUM(AL47:AL49)</f>
        <v>0</v>
      </c>
      <c r="AM46" s="124">
        <f t="shared" si="31"/>
        <v>7</v>
      </c>
    </row>
    <row r="47" spans="1:39" s="2" customFormat="1" ht="36" customHeight="1" thickBot="1" x14ac:dyDescent="0.3">
      <c r="A47" s="287" t="s">
        <v>9</v>
      </c>
      <c r="B47" s="288" t="s">
        <v>237</v>
      </c>
      <c r="C47" s="86" t="s">
        <v>266</v>
      </c>
      <c r="D47" s="44">
        <f>SUM(AF47:AI47)</f>
        <v>1</v>
      </c>
      <c r="E47" s="343">
        <f>SUM(F47,O47)</f>
        <v>30</v>
      </c>
      <c r="F47" s="343">
        <f>SUM(G47:H47,N47)</f>
        <v>0</v>
      </c>
      <c r="G47" s="344">
        <f t="shared" ref="G47:H49" si="32">SUM(P47+T47+X47+AB47)</f>
        <v>0</v>
      </c>
      <c r="H47" s="345">
        <f t="shared" si="32"/>
        <v>0</v>
      </c>
      <c r="I47" s="242"/>
      <c r="J47" s="242"/>
      <c r="K47" s="242"/>
      <c r="L47" s="47"/>
      <c r="M47" s="47"/>
      <c r="N47" s="344">
        <f t="shared" ref="N47:O49" si="33">SUM(R47+V47+Z47+AD47)</f>
        <v>0</v>
      </c>
      <c r="O47" s="346">
        <f t="shared" si="33"/>
        <v>30</v>
      </c>
      <c r="P47" s="87"/>
      <c r="Q47" s="66"/>
      <c r="R47" s="66"/>
      <c r="S47" s="68"/>
      <c r="T47" s="87"/>
      <c r="U47" s="66"/>
      <c r="V47" s="66"/>
      <c r="W47" s="68"/>
      <c r="X47" s="87"/>
      <c r="Y47" s="66"/>
      <c r="Z47" s="66"/>
      <c r="AA47" s="265">
        <v>30</v>
      </c>
      <c r="AB47" s="266"/>
      <c r="AC47" s="267"/>
      <c r="AD47" s="267"/>
      <c r="AE47" s="265"/>
      <c r="AF47" s="88"/>
      <c r="AG47" s="89"/>
      <c r="AH47" s="89">
        <v>1</v>
      </c>
      <c r="AI47" s="90"/>
      <c r="AJ47" s="65">
        <f>F47/25</f>
        <v>0</v>
      </c>
      <c r="AK47" s="67">
        <v>1</v>
      </c>
      <c r="AL47" s="363"/>
      <c r="AM47" s="68">
        <v>1</v>
      </c>
    </row>
    <row r="48" spans="1:39" s="2" customFormat="1" ht="36" customHeight="1" thickBot="1" x14ac:dyDescent="0.3">
      <c r="A48" s="279" t="s">
        <v>8</v>
      </c>
      <c r="B48" s="283" t="s">
        <v>79</v>
      </c>
      <c r="C48" s="86" t="s">
        <v>270</v>
      </c>
      <c r="D48" s="44">
        <f>SUM(AF48:AI48)</f>
        <v>4</v>
      </c>
      <c r="E48" s="343">
        <f>SUM(F48,O48)</f>
        <v>90</v>
      </c>
      <c r="F48" s="343">
        <f>SUM(G48:H48,N48)</f>
        <v>0</v>
      </c>
      <c r="G48" s="344">
        <f t="shared" si="32"/>
        <v>0</v>
      </c>
      <c r="H48" s="345">
        <f t="shared" si="32"/>
        <v>0</v>
      </c>
      <c r="I48" s="242"/>
      <c r="J48" s="242"/>
      <c r="K48" s="242"/>
      <c r="L48" s="47"/>
      <c r="M48" s="47"/>
      <c r="N48" s="344">
        <f t="shared" si="33"/>
        <v>0</v>
      </c>
      <c r="O48" s="346">
        <f t="shared" si="33"/>
        <v>90</v>
      </c>
      <c r="P48" s="51"/>
      <c r="Q48" s="49"/>
      <c r="R48" s="59"/>
      <c r="S48" s="60"/>
      <c r="T48" s="51"/>
      <c r="U48" s="49"/>
      <c r="V48" s="49"/>
      <c r="W48" s="50"/>
      <c r="X48" s="51"/>
      <c r="Y48" s="49"/>
      <c r="Z48" s="49"/>
      <c r="AA48" s="264">
        <v>60</v>
      </c>
      <c r="AB48" s="268"/>
      <c r="AC48" s="269"/>
      <c r="AD48" s="269"/>
      <c r="AE48" s="264">
        <v>30</v>
      </c>
      <c r="AF48" s="52"/>
      <c r="AG48" s="53"/>
      <c r="AH48" s="53">
        <v>2</v>
      </c>
      <c r="AI48" s="54">
        <v>2</v>
      </c>
      <c r="AJ48" s="55">
        <f>F48/25</f>
        <v>0</v>
      </c>
      <c r="AK48" s="56">
        <v>4</v>
      </c>
      <c r="AL48" s="369"/>
      <c r="AM48" s="50">
        <v>4</v>
      </c>
    </row>
    <row r="49" spans="1:39" s="2" customFormat="1" ht="36" customHeight="1" thickBot="1" x14ac:dyDescent="0.3">
      <c r="A49" s="279" t="s">
        <v>7</v>
      </c>
      <c r="B49" s="283" t="s">
        <v>81</v>
      </c>
      <c r="C49" s="86" t="s">
        <v>267</v>
      </c>
      <c r="D49" s="44">
        <f>SUM(AF49:AI49)</f>
        <v>2</v>
      </c>
      <c r="E49" s="343">
        <f>SUM(F49,O49)</f>
        <v>60</v>
      </c>
      <c r="F49" s="343">
        <f>SUM(G49:H49,N49)</f>
        <v>0</v>
      </c>
      <c r="G49" s="344">
        <f t="shared" si="32"/>
        <v>0</v>
      </c>
      <c r="H49" s="345">
        <f t="shared" si="32"/>
        <v>0</v>
      </c>
      <c r="I49" s="242"/>
      <c r="J49" s="242"/>
      <c r="K49" s="242"/>
      <c r="L49" s="47"/>
      <c r="M49" s="47"/>
      <c r="N49" s="344">
        <f t="shared" si="33"/>
        <v>0</v>
      </c>
      <c r="O49" s="346">
        <f t="shared" si="33"/>
        <v>60</v>
      </c>
      <c r="P49" s="51"/>
      <c r="Q49" s="49"/>
      <c r="R49" s="59"/>
      <c r="S49" s="60"/>
      <c r="T49" s="51"/>
      <c r="U49" s="49"/>
      <c r="V49" s="49"/>
      <c r="W49" s="50"/>
      <c r="X49" s="51"/>
      <c r="Y49" s="49"/>
      <c r="Z49" s="49"/>
      <c r="AA49" s="264"/>
      <c r="AB49" s="268"/>
      <c r="AC49" s="269"/>
      <c r="AD49" s="269"/>
      <c r="AE49" s="264">
        <v>60</v>
      </c>
      <c r="AF49" s="52"/>
      <c r="AG49" s="53"/>
      <c r="AH49" s="53"/>
      <c r="AI49" s="54">
        <v>2</v>
      </c>
      <c r="AJ49" s="139">
        <f>F49/25</f>
        <v>0</v>
      </c>
      <c r="AK49" s="140">
        <v>2</v>
      </c>
      <c r="AL49" s="370"/>
      <c r="AM49" s="71">
        <v>2</v>
      </c>
    </row>
    <row r="50" spans="1:39" s="3" customFormat="1" ht="44.1" customHeight="1" thickBot="1" x14ac:dyDescent="0.3">
      <c r="A50" s="289" t="s">
        <v>84</v>
      </c>
      <c r="B50" s="290" t="s">
        <v>248</v>
      </c>
      <c r="C50" s="132"/>
      <c r="D50" s="133">
        <f t="shared" ref="D50:AK50" si="34">SUM(D51:D63)</f>
        <v>36</v>
      </c>
      <c r="E50" s="134">
        <f t="shared" si="34"/>
        <v>900</v>
      </c>
      <c r="F50" s="134">
        <f t="shared" si="34"/>
        <v>287</v>
      </c>
      <c r="G50" s="134">
        <f t="shared" si="34"/>
        <v>0</v>
      </c>
      <c r="H50" s="134">
        <f t="shared" si="34"/>
        <v>232</v>
      </c>
      <c r="I50" s="134">
        <f t="shared" si="34"/>
        <v>0</v>
      </c>
      <c r="J50" s="134">
        <f t="shared" si="34"/>
        <v>8</v>
      </c>
      <c r="K50" s="134">
        <f t="shared" si="34"/>
        <v>94</v>
      </c>
      <c r="L50" s="134">
        <f t="shared" si="34"/>
        <v>130</v>
      </c>
      <c r="M50" s="134">
        <f t="shared" si="34"/>
        <v>0</v>
      </c>
      <c r="N50" s="134">
        <f t="shared" si="34"/>
        <v>55</v>
      </c>
      <c r="O50" s="135">
        <f t="shared" si="34"/>
        <v>613</v>
      </c>
      <c r="P50" s="136">
        <f t="shared" si="34"/>
        <v>0</v>
      </c>
      <c r="Q50" s="134">
        <f t="shared" si="34"/>
        <v>40</v>
      </c>
      <c r="R50" s="134">
        <f t="shared" si="34"/>
        <v>5</v>
      </c>
      <c r="S50" s="135">
        <f t="shared" si="34"/>
        <v>105</v>
      </c>
      <c r="T50" s="136">
        <f t="shared" si="34"/>
        <v>0</v>
      </c>
      <c r="U50" s="134">
        <f t="shared" si="34"/>
        <v>100</v>
      </c>
      <c r="V50" s="134">
        <f t="shared" si="34"/>
        <v>15</v>
      </c>
      <c r="W50" s="135">
        <f t="shared" si="34"/>
        <v>235</v>
      </c>
      <c r="X50" s="136">
        <f t="shared" si="34"/>
        <v>0</v>
      </c>
      <c r="Y50" s="134">
        <f t="shared" si="34"/>
        <v>40</v>
      </c>
      <c r="Z50" s="134">
        <f t="shared" si="34"/>
        <v>25</v>
      </c>
      <c r="AA50" s="135">
        <f t="shared" si="34"/>
        <v>110</v>
      </c>
      <c r="AB50" s="136">
        <f t="shared" si="34"/>
        <v>0</v>
      </c>
      <c r="AC50" s="134">
        <f t="shared" si="34"/>
        <v>52</v>
      </c>
      <c r="AD50" s="134">
        <f t="shared" si="34"/>
        <v>10</v>
      </c>
      <c r="AE50" s="135">
        <f t="shared" si="34"/>
        <v>163</v>
      </c>
      <c r="AF50" s="133">
        <f t="shared" si="34"/>
        <v>6</v>
      </c>
      <c r="AG50" s="137">
        <f t="shared" si="34"/>
        <v>14</v>
      </c>
      <c r="AH50" s="137">
        <f t="shared" si="34"/>
        <v>7</v>
      </c>
      <c r="AI50" s="138">
        <f t="shared" si="34"/>
        <v>9</v>
      </c>
      <c r="AJ50" s="146">
        <f t="shared" si="34"/>
        <v>12.440000000000001</v>
      </c>
      <c r="AK50" s="137">
        <f t="shared" si="34"/>
        <v>36</v>
      </c>
      <c r="AL50" s="138">
        <f t="shared" ref="AL50:AM50" si="35">SUM(AL51:AL63)</f>
        <v>0</v>
      </c>
      <c r="AM50" s="141">
        <f t="shared" si="35"/>
        <v>36</v>
      </c>
    </row>
    <row r="51" spans="1:39" s="2" customFormat="1" ht="36" customHeight="1" x14ac:dyDescent="0.25">
      <c r="A51" s="287" t="s">
        <v>9</v>
      </c>
      <c r="B51" s="283" t="s">
        <v>87</v>
      </c>
      <c r="C51" s="86" t="s">
        <v>104</v>
      </c>
      <c r="D51" s="44">
        <f t="shared" ref="D51:D63" si="36">SUM(AF51:AI51)</f>
        <v>4</v>
      </c>
      <c r="E51" s="343">
        <f t="shared" ref="E51:E63" si="37">SUM(F51,O51)</f>
        <v>100</v>
      </c>
      <c r="F51" s="343">
        <f t="shared" ref="F51:F63" si="38">SUM(G51:H51,N51)</f>
        <v>29</v>
      </c>
      <c r="G51" s="344">
        <f t="shared" ref="G51:G63" si="39">SUM(P51+T51+X51+AB51)</f>
        <v>0</v>
      </c>
      <c r="H51" s="345">
        <f t="shared" ref="H51:H63" si="40">SUM(Q51+U51+Y51+AC51)</f>
        <v>24</v>
      </c>
      <c r="I51" s="242"/>
      <c r="J51" s="242"/>
      <c r="K51" s="242"/>
      <c r="L51" s="46">
        <v>24</v>
      </c>
      <c r="M51" s="47"/>
      <c r="N51" s="344">
        <f t="shared" ref="N51:N63" si="41">SUM(R51+V51+Z51+AD51)</f>
        <v>5</v>
      </c>
      <c r="O51" s="346">
        <f t="shared" ref="O51:O63" si="42">SUM(S51+W51+AA51+AE51)</f>
        <v>71</v>
      </c>
      <c r="P51" s="87"/>
      <c r="Q51" s="66">
        <v>24</v>
      </c>
      <c r="R51" s="66">
        <v>5</v>
      </c>
      <c r="S51" s="68">
        <v>71</v>
      </c>
      <c r="T51" s="87"/>
      <c r="U51" s="66"/>
      <c r="V51" s="66"/>
      <c r="W51" s="68"/>
      <c r="X51" s="87"/>
      <c r="Y51" s="66"/>
      <c r="Z51" s="66"/>
      <c r="AA51" s="68"/>
      <c r="AB51" s="87"/>
      <c r="AC51" s="66"/>
      <c r="AD51" s="66"/>
      <c r="AE51" s="68"/>
      <c r="AF51" s="88">
        <v>4</v>
      </c>
      <c r="AG51" s="89"/>
      <c r="AH51" s="89"/>
      <c r="AI51" s="90"/>
      <c r="AJ51" s="65">
        <v>1</v>
      </c>
      <c r="AK51" s="66">
        <v>4</v>
      </c>
      <c r="AL51" s="363"/>
      <c r="AM51" s="68">
        <v>4</v>
      </c>
    </row>
    <row r="52" spans="1:39" s="2" customFormat="1" ht="36" customHeight="1" x14ac:dyDescent="0.25">
      <c r="A52" s="279" t="s">
        <v>8</v>
      </c>
      <c r="B52" s="283" t="s">
        <v>88</v>
      </c>
      <c r="C52" s="91" t="s">
        <v>103</v>
      </c>
      <c r="D52" s="44">
        <f t="shared" si="36"/>
        <v>4</v>
      </c>
      <c r="E52" s="343">
        <f t="shared" si="37"/>
        <v>100</v>
      </c>
      <c r="F52" s="343">
        <f t="shared" si="38"/>
        <v>24</v>
      </c>
      <c r="G52" s="344">
        <f t="shared" si="39"/>
        <v>0</v>
      </c>
      <c r="H52" s="345">
        <f t="shared" si="40"/>
        <v>24</v>
      </c>
      <c r="I52" s="242"/>
      <c r="J52" s="242"/>
      <c r="K52" s="242"/>
      <c r="L52" s="46">
        <v>24</v>
      </c>
      <c r="M52" s="47"/>
      <c r="N52" s="344">
        <f t="shared" si="41"/>
        <v>0</v>
      </c>
      <c r="O52" s="346">
        <f t="shared" si="42"/>
        <v>76</v>
      </c>
      <c r="P52" s="51"/>
      <c r="Q52" s="49"/>
      <c r="R52" s="59"/>
      <c r="S52" s="60"/>
      <c r="T52" s="51"/>
      <c r="U52" s="49"/>
      <c r="V52" s="49"/>
      <c r="W52" s="50"/>
      <c r="X52" s="51"/>
      <c r="Y52" s="49"/>
      <c r="Z52" s="49"/>
      <c r="AA52" s="50"/>
      <c r="AB52" s="51"/>
      <c r="AC52" s="49">
        <v>24</v>
      </c>
      <c r="AD52" s="49"/>
      <c r="AE52" s="50">
        <v>76</v>
      </c>
      <c r="AF52" s="52"/>
      <c r="AG52" s="53"/>
      <c r="AH52" s="53"/>
      <c r="AI52" s="54">
        <v>4</v>
      </c>
      <c r="AJ52" s="55">
        <f>F52/25</f>
        <v>0.96</v>
      </c>
      <c r="AK52" s="49">
        <v>4</v>
      </c>
      <c r="AL52" s="369"/>
      <c r="AM52" s="50">
        <v>4</v>
      </c>
    </row>
    <row r="53" spans="1:39" s="2" customFormat="1" ht="36" customHeight="1" x14ac:dyDescent="0.25">
      <c r="A53" s="279" t="s">
        <v>7</v>
      </c>
      <c r="B53" s="284" t="s">
        <v>89</v>
      </c>
      <c r="C53" s="91" t="s">
        <v>266</v>
      </c>
      <c r="D53" s="44">
        <f t="shared" si="36"/>
        <v>2</v>
      </c>
      <c r="E53" s="343">
        <f t="shared" si="37"/>
        <v>50</v>
      </c>
      <c r="F53" s="343">
        <f t="shared" si="38"/>
        <v>30</v>
      </c>
      <c r="G53" s="344">
        <f t="shared" si="39"/>
        <v>0</v>
      </c>
      <c r="H53" s="345">
        <f t="shared" si="40"/>
        <v>20</v>
      </c>
      <c r="I53" s="242"/>
      <c r="J53" s="242"/>
      <c r="K53" s="242">
        <v>20</v>
      </c>
      <c r="L53" s="46"/>
      <c r="M53" s="47"/>
      <c r="N53" s="344">
        <f t="shared" si="41"/>
        <v>10</v>
      </c>
      <c r="O53" s="346">
        <f t="shared" si="42"/>
        <v>20</v>
      </c>
      <c r="P53" s="51"/>
      <c r="Q53" s="49"/>
      <c r="R53" s="59"/>
      <c r="S53" s="60"/>
      <c r="T53" s="51"/>
      <c r="U53" s="49"/>
      <c r="V53" s="49"/>
      <c r="W53" s="50"/>
      <c r="X53" s="51"/>
      <c r="Y53" s="49">
        <v>20</v>
      </c>
      <c r="Z53" s="49">
        <v>10</v>
      </c>
      <c r="AA53" s="50">
        <v>20</v>
      </c>
      <c r="AB53" s="51"/>
      <c r="AC53" s="49"/>
      <c r="AD53" s="49"/>
      <c r="AE53" s="50"/>
      <c r="AF53" s="52"/>
      <c r="AG53" s="53"/>
      <c r="AH53" s="53">
        <v>2</v>
      </c>
      <c r="AI53" s="54"/>
      <c r="AJ53" s="55">
        <f>F53/25</f>
        <v>1.2</v>
      </c>
      <c r="AK53" s="49">
        <v>2</v>
      </c>
      <c r="AL53" s="369"/>
      <c r="AM53" s="50">
        <v>2</v>
      </c>
    </row>
    <row r="54" spans="1:39" s="2" customFormat="1" ht="36" customHeight="1" x14ac:dyDescent="0.25">
      <c r="A54" s="279" t="s">
        <v>6</v>
      </c>
      <c r="B54" s="283" t="s">
        <v>90</v>
      </c>
      <c r="C54" s="91" t="s">
        <v>267</v>
      </c>
      <c r="D54" s="44">
        <f t="shared" si="36"/>
        <v>3</v>
      </c>
      <c r="E54" s="343">
        <f t="shared" si="37"/>
        <v>75</v>
      </c>
      <c r="F54" s="343">
        <f t="shared" si="38"/>
        <v>16</v>
      </c>
      <c r="G54" s="344">
        <f t="shared" si="39"/>
        <v>0</v>
      </c>
      <c r="H54" s="345">
        <f t="shared" si="40"/>
        <v>16</v>
      </c>
      <c r="I54" s="242"/>
      <c r="J54" s="242">
        <v>8</v>
      </c>
      <c r="K54" s="242">
        <v>8</v>
      </c>
      <c r="L54" s="46"/>
      <c r="M54" s="47"/>
      <c r="N54" s="344">
        <f t="shared" si="41"/>
        <v>0</v>
      </c>
      <c r="O54" s="346">
        <f t="shared" si="42"/>
        <v>59</v>
      </c>
      <c r="P54" s="51"/>
      <c r="Q54" s="49"/>
      <c r="R54" s="59"/>
      <c r="S54" s="60"/>
      <c r="T54" s="51"/>
      <c r="U54" s="49"/>
      <c r="V54" s="49"/>
      <c r="W54" s="50"/>
      <c r="X54" s="51"/>
      <c r="Y54" s="49"/>
      <c r="Z54" s="49"/>
      <c r="AA54" s="50"/>
      <c r="AB54" s="51"/>
      <c r="AC54" s="49">
        <v>16</v>
      </c>
      <c r="AD54" s="49"/>
      <c r="AE54" s="50">
        <v>59</v>
      </c>
      <c r="AF54" s="52"/>
      <c r="AG54" s="53"/>
      <c r="AH54" s="53"/>
      <c r="AI54" s="54">
        <v>3</v>
      </c>
      <c r="AJ54" s="55">
        <f>F54/25</f>
        <v>0.64</v>
      </c>
      <c r="AK54" s="49">
        <v>3</v>
      </c>
      <c r="AL54" s="369"/>
      <c r="AM54" s="50">
        <v>3</v>
      </c>
    </row>
    <row r="55" spans="1:39" s="2" customFormat="1" ht="36" customHeight="1" x14ac:dyDescent="0.25">
      <c r="A55" s="279" t="s">
        <v>5</v>
      </c>
      <c r="B55" s="283" t="s">
        <v>91</v>
      </c>
      <c r="C55" s="91" t="s">
        <v>267</v>
      </c>
      <c r="D55" s="44">
        <f t="shared" si="36"/>
        <v>2</v>
      </c>
      <c r="E55" s="343">
        <f t="shared" si="37"/>
        <v>50</v>
      </c>
      <c r="F55" s="343">
        <f t="shared" si="38"/>
        <v>22</v>
      </c>
      <c r="G55" s="344">
        <f t="shared" si="39"/>
        <v>0</v>
      </c>
      <c r="H55" s="345">
        <f t="shared" si="40"/>
        <v>12</v>
      </c>
      <c r="I55" s="242"/>
      <c r="J55" s="242"/>
      <c r="K55" s="242">
        <v>12</v>
      </c>
      <c r="L55" s="46"/>
      <c r="M55" s="47"/>
      <c r="N55" s="344">
        <f t="shared" si="41"/>
        <v>10</v>
      </c>
      <c r="O55" s="346">
        <f t="shared" si="42"/>
        <v>28</v>
      </c>
      <c r="P55" s="51"/>
      <c r="Q55" s="49"/>
      <c r="R55" s="59"/>
      <c r="S55" s="60"/>
      <c r="T55" s="51"/>
      <c r="U55" s="49"/>
      <c r="V55" s="49"/>
      <c r="W55" s="50"/>
      <c r="X55" s="51"/>
      <c r="Y55" s="49"/>
      <c r="Z55" s="49"/>
      <c r="AA55" s="50"/>
      <c r="AB55" s="51"/>
      <c r="AC55" s="49">
        <v>12</v>
      </c>
      <c r="AD55" s="49">
        <v>10</v>
      </c>
      <c r="AE55" s="50">
        <v>28</v>
      </c>
      <c r="AF55" s="52"/>
      <c r="AG55" s="53"/>
      <c r="AH55" s="53"/>
      <c r="AI55" s="54">
        <v>2</v>
      </c>
      <c r="AJ55" s="55">
        <v>2</v>
      </c>
      <c r="AK55" s="49">
        <v>2</v>
      </c>
      <c r="AL55" s="369"/>
      <c r="AM55" s="50">
        <v>2</v>
      </c>
    </row>
    <row r="56" spans="1:39" s="2" customFormat="1" ht="36" customHeight="1" x14ac:dyDescent="0.25">
      <c r="A56" s="279" t="s">
        <v>4</v>
      </c>
      <c r="B56" s="283" t="s">
        <v>272</v>
      </c>
      <c r="C56" s="91" t="s">
        <v>265</v>
      </c>
      <c r="D56" s="44">
        <f t="shared" si="36"/>
        <v>2</v>
      </c>
      <c r="E56" s="343">
        <f t="shared" si="37"/>
        <v>50</v>
      </c>
      <c r="F56" s="343">
        <f t="shared" si="38"/>
        <v>16</v>
      </c>
      <c r="G56" s="344">
        <f t="shared" si="39"/>
        <v>0</v>
      </c>
      <c r="H56" s="345">
        <f t="shared" si="40"/>
        <v>16</v>
      </c>
      <c r="I56" s="242"/>
      <c r="J56" s="242"/>
      <c r="K56" s="242">
        <v>8</v>
      </c>
      <c r="L56" s="46">
        <v>8</v>
      </c>
      <c r="M56" s="47"/>
      <c r="N56" s="344">
        <f t="shared" si="41"/>
        <v>0</v>
      </c>
      <c r="O56" s="346">
        <f t="shared" si="42"/>
        <v>34</v>
      </c>
      <c r="P56" s="51"/>
      <c r="Q56" s="49"/>
      <c r="R56" s="59"/>
      <c r="S56" s="60"/>
      <c r="T56" s="51"/>
      <c r="U56" s="49">
        <v>16</v>
      </c>
      <c r="V56" s="49"/>
      <c r="W56" s="50">
        <v>34</v>
      </c>
      <c r="X56" s="51"/>
      <c r="Y56" s="49"/>
      <c r="Z56" s="49"/>
      <c r="AA56" s="50"/>
      <c r="AB56" s="51"/>
      <c r="AC56" s="49"/>
      <c r="AD56" s="49"/>
      <c r="AE56" s="50"/>
      <c r="AF56" s="52"/>
      <c r="AG56" s="53">
        <v>2</v>
      </c>
      <c r="AH56" s="53"/>
      <c r="AI56" s="54"/>
      <c r="AJ56" s="55">
        <f t="shared" ref="AJ56:AJ63" si="43">F56/25</f>
        <v>0.64</v>
      </c>
      <c r="AK56" s="49">
        <v>2</v>
      </c>
      <c r="AL56" s="369"/>
      <c r="AM56" s="50">
        <v>2</v>
      </c>
    </row>
    <row r="57" spans="1:39" s="2" customFormat="1" ht="36" customHeight="1" x14ac:dyDescent="0.25">
      <c r="A57" s="279" t="s">
        <v>14</v>
      </c>
      <c r="B57" s="284" t="s">
        <v>252</v>
      </c>
      <c r="C57" s="91" t="s">
        <v>265</v>
      </c>
      <c r="D57" s="44">
        <f t="shared" si="36"/>
        <v>2</v>
      </c>
      <c r="E57" s="343">
        <f t="shared" si="37"/>
        <v>50</v>
      </c>
      <c r="F57" s="343">
        <f t="shared" si="38"/>
        <v>17</v>
      </c>
      <c r="G57" s="344">
        <f t="shared" si="39"/>
        <v>0</v>
      </c>
      <c r="H57" s="345">
        <f t="shared" si="40"/>
        <v>12</v>
      </c>
      <c r="I57" s="242"/>
      <c r="J57" s="242"/>
      <c r="K57" s="242">
        <v>12</v>
      </c>
      <c r="L57" s="46"/>
      <c r="M57" s="47"/>
      <c r="N57" s="344">
        <f t="shared" si="41"/>
        <v>5</v>
      </c>
      <c r="O57" s="346">
        <f t="shared" si="42"/>
        <v>33</v>
      </c>
      <c r="P57" s="51"/>
      <c r="Q57" s="49"/>
      <c r="R57" s="59"/>
      <c r="S57" s="60"/>
      <c r="T57" s="51"/>
      <c r="U57" s="49">
        <v>12</v>
      </c>
      <c r="V57" s="49">
        <v>5</v>
      </c>
      <c r="W57" s="50">
        <v>33</v>
      </c>
      <c r="X57" s="51"/>
      <c r="Y57" s="49"/>
      <c r="Z57" s="49"/>
      <c r="AA57" s="50"/>
      <c r="AB57" s="51"/>
      <c r="AC57" s="49"/>
      <c r="AD57" s="49"/>
      <c r="AE57" s="50"/>
      <c r="AF57" s="52"/>
      <c r="AG57" s="53">
        <v>2</v>
      </c>
      <c r="AH57" s="53"/>
      <c r="AI57" s="54"/>
      <c r="AJ57" s="55">
        <f t="shared" si="43"/>
        <v>0.68</v>
      </c>
      <c r="AK57" s="49">
        <v>2</v>
      </c>
      <c r="AL57" s="369"/>
      <c r="AM57" s="50">
        <v>2</v>
      </c>
    </row>
    <row r="58" spans="1:39" s="2" customFormat="1" ht="36" customHeight="1" x14ac:dyDescent="0.25">
      <c r="A58" s="279" t="s">
        <v>15</v>
      </c>
      <c r="B58" s="283" t="s">
        <v>250</v>
      </c>
      <c r="C58" s="91" t="s">
        <v>264</v>
      </c>
      <c r="D58" s="44">
        <f t="shared" si="36"/>
        <v>2</v>
      </c>
      <c r="E58" s="343">
        <f t="shared" si="37"/>
        <v>50</v>
      </c>
      <c r="F58" s="343">
        <f t="shared" si="38"/>
        <v>16</v>
      </c>
      <c r="G58" s="344">
        <f t="shared" si="39"/>
        <v>0</v>
      </c>
      <c r="H58" s="345">
        <f t="shared" si="40"/>
        <v>16</v>
      </c>
      <c r="I58" s="242"/>
      <c r="J58" s="242"/>
      <c r="K58" s="242"/>
      <c r="L58" s="46">
        <v>16</v>
      </c>
      <c r="M58" s="47"/>
      <c r="N58" s="344">
        <f t="shared" si="41"/>
        <v>0</v>
      </c>
      <c r="O58" s="346">
        <f t="shared" si="42"/>
        <v>34</v>
      </c>
      <c r="P58" s="51"/>
      <c r="Q58" s="49">
        <v>16</v>
      </c>
      <c r="R58" s="59"/>
      <c r="S58" s="60">
        <v>34</v>
      </c>
      <c r="T58" s="51"/>
      <c r="U58" s="49"/>
      <c r="V58" s="49"/>
      <c r="W58" s="50"/>
      <c r="X58" s="51"/>
      <c r="Y58" s="49"/>
      <c r="Z58" s="49"/>
      <c r="AA58" s="50"/>
      <c r="AB58" s="51"/>
      <c r="AC58" s="49"/>
      <c r="AD58" s="49"/>
      <c r="AE58" s="50"/>
      <c r="AF58" s="52">
        <v>2</v>
      </c>
      <c r="AG58" s="53"/>
      <c r="AH58" s="53"/>
      <c r="AI58" s="54"/>
      <c r="AJ58" s="55">
        <f t="shared" si="43"/>
        <v>0.64</v>
      </c>
      <c r="AK58" s="49">
        <v>2</v>
      </c>
      <c r="AL58" s="369"/>
      <c r="AM58" s="50">
        <v>2</v>
      </c>
    </row>
    <row r="59" spans="1:39" s="2" customFormat="1" ht="36" customHeight="1" x14ac:dyDescent="0.25">
      <c r="A59" s="279" t="s">
        <v>16</v>
      </c>
      <c r="B59" s="283" t="s">
        <v>249</v>
      </c>
      <c r="C59" s="91" t="s">
        <v>106</v>
      </c>
      <c r="D59" s="44">
        <f t="shared" si="36"/>
        <v>2</v>
      </c>
      <c r="E59" s="343">
        <f t="shared" si="37"/>
        <v>50</v>
      </c>
      <c r="F59" s="343">
        <f t="shared" si="38"/>
        <v>20</v>
      </c>
      <c r="G59" s="344">
        <f t="shared" si="39"/>
        <v>0</v>
      </c>
      <c r="H59" s="345">
        <f t="shared" si="40"/>
        <v>20</v>
      </c>
      <c r="I59" s="242"/>
      <c r="J59" s="242"/>
      <c r="K59" s="242"/>
      <c r="L59" s="46">
        <v>20</v>
      </c>
      <c r="M59" s="47"/>
      <c r="N59" s="344">
        <f t="shared" si="41"/>
        <v>0</v>
      </c>
      <c r="O59" s="346">
        <f t="shared" si="42"/>
        <v>30</v>
      </c>
      <c r="P59" s="51"/>
      <c r="Q59" s="49"/>
      <c r="R59" s="59"/>
      <c r="S59" s="60"/>
      <c r="T59" s="51"/>
      <c r="U59" s="49">
        <v>20</v>
      </c>
      <c r="V59" s="49"/>
      <c r="W59" s="50">
        <v>30</v>
      </c>
      <c r="X59" s="51"/>
      <c r="Y59" s="49"/>
      <c r="Z59" s="49"/>
      <c r="AA59" s="50"/>
      <c r="AB59" s="51"/>
      <c r="AC59" s="49"/>
      <c r="AD59" s="49"/>
      <c r="AE59" s="50"/>
      <c r="AF59" s="52"/>
      <c r="AG59" s="53">
        <v>2</v>
      </c>
      <c r="AH59" s="53"/>
      <c r="AI59" s="54"/>
      <c r="AJ59" s="55">
        <f t="shared" si="43"/>
        <v>0.8</v>
      </c>
      <c r="AK59" s="49">
        <v>2</v>
      </c>
      <c r="AL59" s="369"/>
      <c r="AM59" s="50">
        <v>2</v>
      </c>
    </row>
    <row r="60" spans="1:39" s="2" customFormat="1" ht="36" customHeight="1" x14ac:dyDescent="0.25">
      <c r="A60" s="279" t="s">
        <v>17</v>
      </c>
      <c r="B60" s="283" t="s">
        <v>92</v>
      </c>
      <c r="C60" s="91" t="s">
        <v>106</v>
      </c>
      <c r="D60" s="44">
        <f t="shared" si="36"/>
        <v>5</v>
      </c>
      <c r="E60" s="343">
        <f t="shared" si="37"/>
        <v>125</v>
      </c>
      <c r="F60" s="343">
        <f t="shared" si="38"/>
        <v>29</v>
      </c>
      <c r="G60" s="344">
        <f t="shared" si="39"/>
        <v>0</v>
      </c>
      <c r="H60" s="345">
        <f t="shared" si="40"/>
        <v>24</v>
      </c>
      <c r="I60" s="242"/>
      <c r="J60" s="242"/>
      <c r="K60" s="242">
        <v>24</v>
      </c>
      <c r="L60" s="46"/>
      <c r="M60" s="47"/>
      <c r="N60" s="344">
        <f t="shared" si="41"/>
        <v>5</v>
      </c>
      <c r="O60" s="346">
        <f t="shared" si="42"/>
        <v>96</v>
      </c>
      <c r="P60" s="51"/>
      <c r="Q60" s="49"/>
      <c r="R60" s="59"/>
      <c r="S60" s="60"/>
      <c r="T60" s="51"/>
      <c r="U60" s="49">
        <v>24</v>
      </c>
      <c r="V60" s="49">
        <v>5</v>
      </c>
      <c r="W60" s="50">
        <v>96</v>
      </c>
      <c r="X60" s="51"/>
      <c r="Y60" s="49"/>
      <c r="Z60" s="49"/>
      <c r="AA60" s="50"/>
      <c r="AB60" s="51"/>
      <c r="AC60" s="49"/>
      <c r="AD60" s="49"/>
      <c r="AE60" s="50"/>
      <c r="AF60" s="52"/>
      <c r="AG60" s="53">
        <v>5</v>
      </c>
      <c r="AH60" s="53"/>
      <c r="AI60" s="54"/>
      <c r="AJ60" s="55">
        <f t="shared" si="43"/>
        <v>1.1599999999999999</v>
      </c>
      <c r="AK60" s="49">
        <v>5</v>
      </c>
      <c r="AL60" s="369"/>
      <c r="AM60" s="50">
        <v>5</v>
      </c>
    </row>
    <row r="61" spans="1:39" s="2" customFormat="1" ht="36" customHeight="1" x14ac:dyDescent="0.25">
      <c r="A61" s="279" t="s">
        <v>18</v>
      </c>
      <c r="B61" s="283" t="s">
        <v>93</v>
      </c>
      <c r="C61" s="91" t="s">
        <v>105</v>
      </c>
      <c r="D61" s="44">
        <f t="shared" si="36"/>
        <v>5</v>
      </c>
      <c r="E61" s="343">
        <f t="shared" si="37"/>
        <v>125</v>
      </c>
      <c r="F61" s="343">
        <f t="shared" si="38"/>
        <v>35</v>
      </c>
      <c r="G61" s="344">
        <f t="shared" si="39"/>
        <v>0</v>
      </c>
      <c r="H61" s="345">
        <f t="shared" si="40"/>
        <v>20</v>
      </c>
      <c r="I61" s="242"/>
      <c r="J61" s="242"/>
      <c r="K61" s="242">
        <v>10</v>
      </c>
      <c r="L61" s="46">
        <v>10</v>
      </c>
      <c r="M61" s="47"/>
      <c r="N61" s="344">
        <f t="shared" si="41"/>
        <v>15</v>
      </c>
      <c r="O61" s="346">
        <f t="shared" si="42"/>
        <v>90</v>
      </c>
      <c r="P61" s="51"/>
      <c r="Q61" s="49"/>
      <c r="R61" s="59"/>
      <c r="S61" s="60"/>
      <c r="T61" s="51"/>
      <c r="U61" s="49"/>
      <c r="V61" s="49"/>
      <c r="W61" s="50"/>
      <c r="X61" s="51"/>
      <c r="Y61" s="49">
        <v>20</v>
      </c>
      <c r="Z61" s="49">
        <v>15</v>
      </c>
      <c r="AA61" s="50">
        <v>90</v>
      </c>
      <c r="AB61" s="51"/>
      <c r="AC61" s="49"/>
      <c r="AD61" s="49"/>
      <c r="AE61" s="50"/>
      <c r="AF61" s="52"/>
      <c r="AG61" s="53"/>
      <c r="AH61" s="53">
        <v>5</v>
      </c>
      <c r="AI61" s="54"/>
      <c r="AJ61" s="55">
        <f t="shared" si="43"/>
        <v>1.4</v>
      </c>
      <c r="AK61" s="49">
        <v>5</v>
      </c>
      <c r="AL61" s="369"/>
      <c r="AM61" s="50">
        <v>5</v>
      </c>
    </row>
    <row r="62" spans="1:39" s="2" customFormat="1" ht="36" customHeight="1" x14ac:dyDescent="0.25">
      <c r="A62" s="279" t="s">
        <v>43</v>
      </c>
      <c r="B62" s="283" t="s">
        <v>254</v>
      </c>
      <c r="C62" s="91" t="s">
        <v>265</v>
      </c>
      <c r="D62" s="44">
        <f t="shared" si="36"/>
        <v>1</v>
      </c>
      <c r="E62" s="343">
        <f t="shared" si="37"/>
        <v>25</v>
      </c>
      <c r="F62" s="343">
        <f t="shared" si="38"/>
        <v>17</v>
      </c>
      <c r="G62" s="344">
        <f t="shared" si="39"/>
        <v>0</v>
      </c>
      <c r="H62" s="345">
        <f t="shared" si="40"/>
        <v>12</v>
      </c>
      <c r="I62" s="242"/>
      <c r="J62" s="242"/>
      <c r="K62" s="242"/>
      <c r="L62" s="46">
        <v>12</v>
      </c>
      <c r="M62" s="47"/>
      <c r="N62" s="344">
        <f t="shared" si="41"/>
        <v>5</v>
      </c>
      <c r="O62" s="346">
        <f t="shared" si="42"/>
        <v>8</v>
      </c>
      <c r="P62" s="51"/>
      <c r="Q62" s="49"/>
      <c r="R62" s="59"/>
      <c r="S62" s="60"/>
      <c r="T62" s="51"/>
      <c r="U62" s="49">
        <v>12</v>
      </c>
      <c r="V62" s="49">
        <v>5</v>
      </c>
      <c r="W62" s="50">
        <v>8</v>
      </c>
      <c r="X62" s="51"/>
      <c r="Y62" s="49"/>
      <c r="Z62" s="49"/>
      <c r="AA62" s="50"/>
      <c r="AB62" s="51"/>
      <c r="AC62" s="49"/>
      <c r="AD62" s="49"/>
      <c r="AE62" s="50"/>
      <c r="AF62" s="52"/>
      <c r="AG62" s="53">
        <v>1</v>
      </c>
      <c r="AH62" s="53"/>
      <c r="AI62" s="54"/>
      <c r="AJ62" s="55">
        <f t="shared" si="43"/>
        <v>0.68</v>
      </c>
      <c r="AK62" s="49">
        <v>1</v>
      </c>
      <c r="AL62" s="369"/>
      <c r="AM62" s="50">
        <v>1</v>
      </c>
    </row>
    <row r="63" spans="1:39" s="2" customFormat="1" ht="36" customHeight="1" thickBot="1" x14ac:dyDescent="0.3">
      <c r="A63" s="291" t="s">
        <v>56</v>
      </c>
      <c r="B63" s="283" t="s">
        <v>251</v>
      </c>
      <c r="C63" s="91" t="s">
        <v>265</v>
      </c>
      <c r="D63" s="44">
        <f t="shared" si="36"/>
        <v>2</v>
      </c>
      <c r="E63" s="343">
        <f t="shared" si="37"/>
        <v>50</v>
      </c>
      <c r="F63" s="343">
        <f t="shared" si="38"/>
        <v>16</v>
      </c>
      <c r="G63" s="344">
        <f t="shared" si="39"/>
        <v>0</v>
      </c>
      <c r="H63" s="345">
        <f t="shared" si="40"/>
        <v>16</v>
      </c>
      <c r="I63" s="242"/>
      <c r="J63" s="242"/>
      <c r="K63" s="242"/>
      <c r="L63" s="46">
        <v>16</v>
      </c>
      <c r="M63" s="47"/>
      <c r="N63" s="344">
        <f t="shared" si="41"/>
        <v>0</v>
      </c>
      <c r="O63" s="346">
        <f t="shared" si="42"/>
        <v>34</v>
      </c>
      <c r="P63" s="94"/>
      <c r="Q63" s="77"/>
      <c r="R63" s="93"/>
      <c r="S63" s="121"/>
      <c r="T63" s="94"/>
      <c r="U63" s="77">
        <v>16</v>
      </c>
      <c r="V63" s="77"/>
      <c r="W63" s="82">
        <v>34</v>
      </c>
      <c r="X63" s="94"/>
      <c r="Y63" s="77"/>
      <c r="Z63" s="77"/>
      <c r="AA63" s="82"/>
      <c r="AB63" s="94"/>
      <c r="AC63" s="77"/>
      <c r="AD63" s="77"/>
      <c r="AE63" s="82"/>
      <c r="AF63" s="95"/>
      <c r="AG63" s="84">
        <v>2</v>
      </c>
      <c r="AH63" s="84"/>
      <c r="AI63" s="96"/>
      <c r="AJ63" s="76">
        <f t="shared" si="43"/>
        <v>0.64</v>
      </c>
      <c r="AK63" s="77">
        <v>2</v>
      </c>
      <c r="AL63" s="371"/>
      <c r="AM63" s="82">
        <v>2</v>
      </c>
    </row>
    <row r="64" spans="1:39" s="3" customFormat="1" ht="44.1" customHeight="1" thickBot="1" x14ac:dyDescent="0.3">
      <c r="A64" s="289" t="s">
        <v>86</v>
      </c>
      <c r="B64" s="290" t="s">
        <v>255</v>
      </c>
      <c r="C64" s="132"/>
      <c r="D64" s="133">
        <f t="shared" ref="D64:AK64" si="44">SUM(D65:D67)</f>
        <v>7</v>
      </c>
      <c r="E64" s="134">
        <f t="shared" si="44"/>
        <v>180</v>
      </c>
      <c r="F64" s="134">
        <f t="shared" si="44"/>
        <v>0</v>
      </c>
      <c r="G64" s="134">
        <f t="shared" si="44"/>
        <v>0</v>
      </c>
      <c r="H64" s="134">
        <f t="shared" si="44"/>
        <v>0</v>
      </c>
      <c r="I64" s="134">
        <f t="shared" si="44"/>
        <v>0</v>
      </c>
      <c r="J64" s="134">
        <f t="shared" si="44"/>
        <v>0</v>
      </c>
      <c r="K64" s="134">
        <f t="shared" si="44"/>
        <v>0</v>
      </c>
      <c r="L64" s="134">
        <f t="shared" si="44"/>
        <v>0</v>
      </c>
      <c r="M64" s="134">
        <f t="shared" si="44"/>
        <v>0</v>
      </c>
      <c r="N64" s="134">
        <f t="shared" si="44"/>
        <v>0</v>
      </c>
      <c r="O64" s="135">
        <f t="shared" si="44"/>
        <v>180</v>
      </c>
      <c r="P64" s="136">
        <f t="shared" si="44"/>
        <v>0</v>
      </c>
      <c r="Q64" s="134">
        <f t="shared" si="44"/>
        <v>0</v>
      </c>
      <c r="R64" s="134">
        <f t="shared" si="44"/>
        <v>0</v>
      </c>
      <c r="S64" s="135">
        <f t="shared" si="44"/>
        <v>0</v>
      </c>
      <c r="T64" s="136">
        <f t="shared" si="44"/>
        <v>0</v>
      </c>
      <c r="U64" s="134">
        <f t="shared" si="44"/>
        <v>0</v>
      </c>
      <c r="V64" s="134">
        <f t="shared" si="44"/>
        <v>0</v>
      </c>
      <c r="W64" s="135">
        <f t="shared" si="44"/>
        <v>0</v>
      </c>
      <c r="X64" s="136">
        <f t="shared" si="44"/>
        <v>0</v>
      </c>
      <c r="Y64" s="134">
        <f t="shared" si="44"/>
        <v>0</v>
      </c>
      <c r="Z64" s="134">
        <f t="shared" si="44"/>
        <v>0</v>
      </c>
      <c r="AA64" s="135">
        <f t="shared" si="44"/>
        <v>90</v>
      </c>
      <c r="AB64" s="136">
        <f t="shared" si="44"/>
        <v>0</v>
      </c>
      <c r="AC64" s="134">
        <f t="shared" si="44"/>
        <v>0</v>
      </c>
      <c r="AD64" s="134">
        <f t="shared" si="44"/>
        <v>0</v>
      </c>
      <c r="AE64" s="135">
        <f t="shared" si="44"/>
        <v>90</v>
      </c>
      <c r="AF64" s="133">
        <f t="shared" si="44"/>
        <v>0</v>
      </c>
      <c r="AG64" s="137">
        <f t="shared" si="44"/>
        <v>0</v>
      </c>
      <c r="AH64" s="137">
        <f t="shared" si="44"/>
        <v>3</v>
      </c>
      <c r="AI64" s="138">
        <f t="shared" si="44"/>
        <v>4</v>
      </c>
      <c r="AJ64" s="142">
        <f t="shared" si="44"/>
        <v>0</v>
      </c>
      <c r="AK64" s="145">
        <f t="shared" si="44"/>
        <v>7</v>
      </c>
      <c r="AL64" s="145">
        <f t="shared" ref="AL64:AM64" si="45">SUM(AL65:AL67)</f>
        <v>0</v>
      </c>
      <c r="AM64" s="145">
        <f t="shared" si="45"/>
        <v>7</v>
      </c>
    </row>
    <row r="65" spans="1:39" s="2" customFormat="1" ht="36" customHeight="1" thickBot="1" x14ac:dyDescent="0.3">
      <c r="A65" s="287" t="s">
        <v>9</v>
      </c>
      <c r="B65" s="283" t="s">
        <v>96</v>
      </c>
      <c r="C65" s="86" t="s">
        <v>266</v>
      </c>
      <c r="D65" s="44">
        <f>SUM(AF65:AI65)</f>
        <v>1</v>
      </c>
      <c r="E65" s="343">
        <f>SUM(F65,O65)</f>
        <v>30</v>
      </c>
      <c r="F65" s="343">
        <f>SUM(G65:H65,N65)</f>
        <v>0</v>
      </c>
      <c r="G65" s="344">
        <f t="shared" ref="G65:H67" si="46">SUM(P65+T65+X65+AB65)</f>
        <v>0</v>
      </c>
      <c r="H65" s="345">
        <f t="shared" si="46"/>
        <v>0</v>
      </c>
      <c r="I65" s="242"/>
      <c r="J65" s="242"/>
      <c r="K65" s="242"/>
      <c r="L65" s="47"/>
      <c r="M65" s="47"/>
      <c r="N65" s="344">
        <f t="shared" ref="N65:O67" si="47">SUM(R65+V65+Z65+AD65)</f>
        <v>0</v>
      </c>
      <c r="O65" s="346">
        <f t="shared" si="47"/>
        <v>30</v>
      </c>
      <c r="P65" s="87"/>
      <c r="Q65" s="66"/>
      <c r="R65" s="66"/>
      <c r="S65" s="68"/>
      <c r="T65" s="87"/>
      <c r="U65" s="66"/>
      <c r="V65" s="66"/>
      <c r="W65" s="68"/>
      <c r="X65" s="87"/>
      <c r="Y65" s="66"/>
      <c r="Z65" s="66"/>
      <c r="AA65" s="68">
        <v>30</v>
      </c>
      <c r="AB65" s="87"/>
      <c r="AC65" s="66"/>
      <c r="AD65" s="66"/>
      <c r="AE65" s="68"/>
      <c r="AF65" s="88"/>
      <c r="AG65" s="89"/>
      <c r="AH65" s="89">
        <v>1</v>
      </c>
      <c r="AI65" s="90"/>
      <c r="AJ65" s="65">
        <f>F65/25</f>
        <v>0</v>
      </c>
      <c r="AK65" s="67">
        <v>1</v>
      </c>
      <c r="AL65" s="363"/>
      <c r="AM65" s="68">
        <v>1</v>
      </c>
    </row>
    <row r="66" spans="1:39" s="2" customFormat="1" ht="34.5" customHeight="1" thickBot="1" x14ac:dyDescent="0.3">
      <c r="A66" s="279" t="s">
        <v>8</v>
      </c>
      <c r="B66" s="284" t="s">
        <v>253</v>
      </c>
      <c r="C66" s="86" t="s">
        <v>270</v>
      </c>
      <c r="D66" s="44">
        <f>SUM(AF66:AI66)</f>
        <v>4</v>
      </c>
      <c r="E66" s="343">
        <f>SUM(F66,O66)</f>
        <v>90</v>
      </c>
      <c r="F66" s="343">
        <f>SUM(G66:H66,N66)</f>
        <v>0</v>
      </c>
      <c r="G66" s="344">
        <f t="shared" si="46"/>
        <v>0</v>
      </c>
      <c r="H66" s="345">
        <f t="shared" si="46"/>
        <v>0</v>
      </c>
      <c r="I66" s="242"/>
      <c r="J66" s="242"/>
      <c r="K66" s="242"/>
      <c r="L66" s="47"/>
      <c r="M66" s="47"/>
      <c r="N66" s="344">
        <f t="shared" si="47"/>
        <v>0</v>
      </c>
      <c r="O66" s="346">
        <f t="shared" si="47"/>
        <v>90</v>
      </c>
      <c r="P66" s="51"/>
      <c r="Q66" s="49"/>
      <c r="R66" s="59"/>
      <c r="S66" s="60"/>
      <c r="T66" s="51"/>
      <c r="U66" s="49"/>
      <c r="V66" s="49"/>
      <c r="W66" s="50"/>
      <c r="X66" s="51"/>
      <c r="Y66" s="49"/>
      <c r="Z66" s="49"/>
      <c r="AA66" s="50">
        <v>60</v>
      </c>
      <c r="AB66" s="51"/>
      <c r="AC66" s="49"/>
      <c r="AD66" s="49"/>
      <c r="AE66" s="264">
        <v>30</v>
      </c>
      <c r="AF66" s="52"/>
      <c r="AG66" s="53"/>
      <c r="AH66" s="53">
        <v>2</v>
      </c>
      <c r="AI66" s="54">
        <v>2</v>
      </c>
      <c r="AJ66" s="55">
        <f>F66/25</f>
        <v>0</v>
      </c>
      <c r="AK66" s="56">
        <v>4</v>
      </c>
      <c r="AL66" s="369"/>
      <c r="AM66" s="50">
        <v>4</v>
      </c>
    </row>
    <row r="67" spans="1:39" s="2" customFormat="1" ht="36" customHeight="1" thickBot="1" x14ac:dyDescent="0.3">
      <c r="A67" s="279" t="s">
        <v>7</v>
      </c>
      <c r="B67" s="283" t="s">
        <v>97</v>
      </c>
      <c r="C67" s="86" t="s">
        <v>268</v>
      </c>
      <c r="D67" s="44">
        <f>SUM(AF67:AI67)</f>
        <v>2</v>
      </c>
      <c r="E67" s="343">
        <f>SUM(F67,O67)</f>
        <v>60</v>
      </c>
      <c r="F67" s="343">
        <f>SUM(G67:H67,N67)</f>
        <v>0</v>
      </c>
      <c r="G67" s="344">
        <f t="shared" si="46"/>
        <v>0</v>
      </c>
      <c r="H67" s="345">
        <f t="shared" si="46"/>
        <v>0</v>
      </c>
      <c r="I67" s="242"/>
      <c r="J67" s="242"/>
      <c r="K67" s="242"/>
      <c r="L67" s="47"/>
      <c r="M67" s="47"/>
      <c r="N67" s="344">
        <f t="shared" si="47"/>
        <v>0</v>
      </c>
      <c r="O67" s="346">
        <f t="shared" si="47"/>
        <v>60</v>
      </c>
      <c r="P67" s="51"/>
      <c r="Q67" s="49"/>
      <c r="R67" s="59"/>
      <c r="S67" s="60"/>
      <c r="T67" s="51"/>
      <c r="U67" s="49"/>
      <c r="V67" s="49"/>
      <c r="W67" s="50"/>
      <c r="X67" s="51"/>
      <c r="Y67" s="49"/>
      <c r="Z67" s="49"/>
      <c r="AA67" s="50"/>
      <c r="AB67" s="51"/>
      <c r="AC67" s="49"/>
      <c r="AD67" s="49"/>
      <c r="AE67" s="50">
        <v>60</v>
      </c>
      <c r="AF67" s="52"/>
      <c r="AG67" s="53"/>
      <c r="AH67" s="53"/>
      <c r="AI67" s="54">
        <v>2</v>
      </c>
      <c r="AJ67" s="139">
        <f>F67/25</f>
        <v>0</v>
      </c>
      <c r="AK67" s="140">
        <v>2</v>
      </c>
      <c r="AL67" s="370"/>
      <c r="AM67" s="71">
        <v>2</v>
      </c>
    </row>
    <row r="68" spans="1:39" s="149" customFormat="1" ht="44.1" customHeight="1" thickBot="1" x14ac:dyDescent="0.3">
      <c r="A68" s="292" t="s">
        <v>116</v>
      </c>
      <c r="B68" s="293" t="s">
        <v>130</v>
      </c>
      <c r="C68" s="150"/>
      <c r="D68" s="151">
        <f t="shared" ref="D68:AI68" si="48">SUM(D69:D81)</f>
        <v>36</v>
      </c>
      <c r="E68" s="152">
        <f t="shared" si="48"/>
        <v>900</v>
      </c>
      <c r="F68" s="152">
        <f t="shared" si="48"/>
        <v>287</v>
      </c>
      <c r="G68" s="152">
        <f t="shared" si="48"/>
        <v>0</v>
      </c>
      <c r="H68" s="152">
        <f t="shared" si="48"/>
        <v>232</v>
      </c>
      <c r="I68" s="152">
        <f t="shared" si="48"/>
        <v>0</v>
      </c>
      <c r="J68" s="152">
        <f t="shared" si="48"/>
        <v>8</v>
      </c>
      <c r="K68" s="152">
        <f t="shared" si="48"/>
        <v>94</v>
      </c>
      <c r="L68" s="152">
        <f t="shared" si="48"/>
        <v>130</v>
      </c>
      <c r="M68" s="152">
        <f t="shared" si="48"/>
        <v>0</v>
      </c>
      <c r="N68" s="152">
        <f t="shared" si="48"/>
        <v>55</v>
      </c>
      <c r="O68" s="153">
        <f t="shared" si="48"/>
        <v>613</v>
      </c>
      <c r="P68" s="154">
        <f t="shared" si="48"/>
        <v>0</v>
      </c>
      <c r="Q68" s="152">
        <f t="shared" si="48"/>
        <v>40</v>
      </c>
      <c r="R68" s="152">
        <f t="shared" si="48"/>
        <v>5</v>
      </c>
      <c r="S68" s="153">
        <f t="shared" si="48"/>
        <v>105</v>
      </c>
      <c r="T68" s="154">
        <f t="shared" si="48"/>
        <v>0</v>
      </c>
      <c r="U68" s="152">
        <f t="shared" si="48"/>
        <v>100</v>
      </c>
      <c r="V68" s="152">
        <f t="shared" si="48"/>
        <v>15</v>
      </c>
      <c r="W68" s="153">
        <f t="shared" si="48"/>
        <v>235</v>
      </c>
      <c r="X68" s="154">
        <f t="shared" si="48"/>
        <v>0</v>
      </c>
      <c r="Y68" s="152">
        <f t="shared" si="48"/>
        <v>40</v>
      </c>
      <c r="Z68" s="152">
        <f t="shared" si="48"/>
        <v>25</v>
      </c>
      <c r="AA68" s="153">
        <f t="shared" si="48"/>
        <v>110</v>
      </c>
      <c r="AB68" s="154">
        <f t="shared" si="48"/>
        <v>0</v>
      </c>
      <c r="AC68" s="152">
        <f t="shared" si="48"/>
        <v>52</v>
      </c>
      <c r="AD68" s="152">
        <f t="shared" si="48"/>
        <v>10</v>
      </c>
      <c r="AE68" s="153">
        <f t="shared" si="48"/>
        <v>163</v>
      </c>
      <c r="AF68" s="151">
        <f t="shared" si="48"/>
        <v>6</v>
      </c>
      <c r="AG68" s="155">
        <f t="shared" si="48"/>
        <v>14</v>
      </c>
      <c r="AH68" s="155">
        <f t="shared" si="48"/>
        <v>7</v>
      </c>
      <c r="AI68" s="156">
        <f t="shared" si="48"/>
        <v>9</v>
      </c>
      <c r="AJ68" s="157">
        <f>SUM(AJ69:AJ81)</f>
        <v>12.440000000000001</v>
      </c>
      <c r="AK68" s="155">
        <f>SUM(AK69:AK81)</f>
        <v>36</v>
      </c>
      <c r="AL68" s="156">
        <f>SUM(AL69:AL81)</f>
        <v>0</v>
      </c>
      <c r="AM68" s="158">
        <f>SUM(AM69:AM81)</f>
        <v>36</v>
      </c>
    </row>
    <row r="69" spans="1:39" s="2" customFormat="1" ht="36" customHeight="1" x14ac:dyDescent="0.25">
      <c r="A69" s="287" t="s">
        <v>9</v>
      </c>
      <c r="B69" s="283" t="s">
        <v>121</v>
      </c>
      <c r="C69" s="86" t="s">
        <v>104</v>
      </c>
      <c r="D69" s="44">
        <f t="shared" ref="D69:D81" si="49">SUM(AF69:AI69)</f>
        <v>4</v>
      </c>
      <c r="E69" s="343">
        <f t="shared" ref="E69:E81" si="50">SUM(F69,O69)</f>
        <v>100</v>
      </c>
      <c r="F69" s="343">
        <f t="shared" ref="F69:F81" si="51">SUM(G69:H69,N69)</f>
        <v>29</v>
      </c>
      <c r="G69" s="344">
        <f t="shared" ref="G69:G81" si="52">SUM(P69+T69+X69+AB69)</f>
        <v>0</v>
      </c>
      <c r="H69" s="345">
        <f t="shared" ref="H69:H81" si="53">SUM(Q69+U69+Y69+AC69)</f>
        <v>24</v>
      </c>
      <c r="I69" s="242"/>
      <c r="J69" s="242"/>
      <c r="K69" s="46"/>
      <c r="L69" s="46">
        <v>24</v>
      </c>
      <c r="M69" s="47"/>
      <c r="N69" s="344">
        <f t="shared" ref="N69:N81" si="54">SUM(R69+V69+Z69+AD69)</f>
        <v>5</v>
      </c>
      <c r="O69" s="346">
        <f t="shared" ref="O69:O81" si="55">SUM(S69+W69+AA69+AE69)</f>
        <v>71</v>
      </c>
      <c r="P69" s="87"/>
      <c r="Q69" s="66">
        <v>24</v>
      </c>
      <c r="R69" s="66">
        <v>5</v>
      </c>
      <c r="S69" s="68">
        <v>71</v>
      </c>
      <c r="T69" s="87"/>
      <c r="U69" s="66"/>
      <c r="V69" s="66"/>
      <c r="W69" s="68"/>
      <c r="X69" s="87"/>
      <c r="Y69" s="66"/>
      <c r="Z69" s="66"/>
      <c r="AA69" s="68"/>
      <c r="AB69" s="87"/>
      <c r="AC69" s="66"/>
      <c r="AD69" s="66"/>
      <c r="AE69" s="68"/>
      <c r="AF69" s="88">
        <v>4</v>
      </c>
      <c r="AG69" s="89"/>
      <c r="AH69" s="89"/>
      <c r="AI69" s="90"/>
      <c r="AJ69" s="65">
        <v>1</v>
      </c>
      <c r="AK69" s="66">
        <v>4</v>
      </c>
      <c r="AL69" s="363"/>
      <c r="AM69" s="68">
        <v>4</v>
      </c>
    </row>
    <row r="70" spans="1:39" s="2" customFormat="1" ht="36" customHeight="1" x14ac:dyDescent="0.25">
      <c r="A70" s="279" t="s">
        <v>8</v>
      </c>
      <c r="B70" s="283" t="s">
        <v>256</v>
      </c>
      <c r="C70" s="91" t="s">
        <v>103</v>
      </c>
      <c r="D70" s="44">
        <f t="shared" si="49"/>
        <v>4</v>
      </c>
      <c r="E70" s="343">
        <f t="shared" si="50"/>
        <v>100</v>
      </c>
      <c r="F70" s="343">
        <f t="shared" si="51"/>
        <v>24</v>
      </c>
      <c r="G70" s="344">
        <f t="shared" si="52"/>
        <v>0</v>
      </c>
      <c r="H70" s="345">
        <f t="shared" si="53"/>
        <v>24</v>
      </c>
      <c r="I70" s="242"/>
      <c r="J70" s="242"/>
      <c r="K70" s="46"/>
      <c r="L70" s="46">
        <v>24</v>
      </c>
      <c r="M70" s="47"/>
      <c r="N70" s="344">
        <f t="shared" si="54"/>
        <v>0</v>
      </c>
      <c r="O70" s="346">
        <f t="shared" si="55"/>
        <v>76</v>
      </c>
      <c r="P70" s="51"/>
      <c r="Q70" s="49"/>
      <c r="R70" s="59"/>
      <c r="S70" s="60"/>
      <c r="T70" s="51"/>
      <c r="U70" s="49"/>
      <c r="V70" s="49"/>
      <c r="W70" s="50"/>
      <c r="X70" s="51"/>
      <c r="Y70" s="49"/>
      <c r="Z70" s="49"/>
      <c r="AA70" s="50"/>
      <c r="AB70" s="51"/>
      <c r="AC70" s="49">
        <v>24</v>
      </c>
      <c r="AD70" s="49"/>
      <c r="AE70" s="50">
        <v>76</v>
      </c>
      <c r="AF70" s="52"/>
      <c r="AG70" s="53"/>
      <c r="AH70" s="53"/>
      <c r="AI70" s="54">
        <v>4</v>
      </c>
      <c r="AJ70" s="55">
        <f>F70/25</f>
        <v>0.96</v>
      </c>
      <c r="AK70" s="49">
        <v>4</v>
      </c>
      <c r="AL70" s="369"/>
      <c r="AM70" s="50">
        <v>4</v>
      </c>
    </row>
    <row r="71" spans="1:39" s="2" customFormat="1" ht="36" customHeight="1" x14ac:dyDescent="0.25">
      <c r="A71" s="279" t="s">
        <v>7</v>
      </c>
      <c r="B71" s="284" t="s">
        <v>123</v>
      </c>
      <c r="C71" s="91" t="s">
        <v>266</v>
      </c>
      <c r="D71" s="44">
        <f t="shared" si="49"/>
        <v>2</v>
      </c>
      <c r="E71" s="343">
        <f t="shared" si="50"/>
        <v>50</v>
      </c>
      <c r="F71" s="343">
        <f t="shared" si="51"/>
        <v>30</v>
      </c>
      <c r="G71" s="344">
        <f t="shared" si="52"/>
        <v>0</v>
      </c>
      <c r="H71" s="345">
        <f t="shared" si="53"/>
        <v>20</v>
      </c>
      <c r="I71" s="242"/>
      <c r="J71" s="242"/>
      <c r="K71" s="46">
        <v>20</v>
      </c>
      <c r="L71" s="46"/>
      <c r="M71" s="47"/>
      <c r="N71" s="344">
        <f t="shared" si="54"/>
        <v>10</v>
      </c>
      <c r="O71" s="346">
        <f t="shared" si="55"/>
        <v>20</v>
      </c>
      <c r="P71" s="51"/>
      <c r="Q71" s="49"/>
      <c r="R71" s="59"/>
      <c r="S71" s="60"/>
      <c r="T71" s="51"/>
      <c r="U71" s="49"/>
      <c r="V71" s="49"/>
      <c r="W71" s="50"/>
      <c r="X71" s="51"/>
      <c r="Y71" s="49">
        <v>20</v>
      </c>
      <c r="Z71" s="49">
        <v>10</v>
      </c>
      <c r="AA71" s="50">
        <v>20</v>
      </c>
      <c r="AB71" s="51"/>
      <c r="AC71" s="49"/>
      <c r="AD71" s="49"/>
      <c r="AE71" s="50"/>
      <c r="AF71" s="52"/>
      <c r="AG71" s="53"/>
      <c r="AH71" s="53">
        <v>2</v>
      </c>
      <c r="AI71" s="54"/>
      <c r="AJ71" s="55">
        <f>F71/25</f>
        <v>1.2</v>
      </c>
      <c r="AK71" s="49">
        <v>2</v>
      </c>
      <c r="AL71" s="369"/>
      <c r="AM71" s="50">
        <v>2</v>
      </c>
    </row>
    <row r="72" spans="1:39" s="2" customFormat="1" ht="36" customHeight="1" x14ac:dyDescent="0.25">
      <c r="A72" s="279" t="s">
        <v>6</v>
      </c>
      <c r="B72" s="283" t="s">
        <v>119</v>
      </c>
      <c r="C72" s="91" t="s">
        <v>267</v>
      </c>
      <c r="D72" s="44">
        <f t="shared" si="49"/>
        <v>3</v>
      </c>
      <c r="E72" s="343">
        <f t="shared" si="50"/>
        <v>75</v>
      </c>
      <c r="F72" s="343">
        <f t="shared" si="51"/>
        <v>16</v>
      </c>
      <c r="G72" s="344">
        <f t="shared" si="52"/>
        <v>0</v>
      </c>
      <c r="H72" s="345">
        <f t="shared" si="53"/>
        <v>16</v>
      </c>
      <c r="I72" s="242"/>
      <c r="J72" s="242">
        <v>8</v>
      </c>
      <c r="K72" s="46">
        <v>8</v>
      </c>
      <c r="L72" s="46"/>
      <c r="M72" s="47"/>
      <c r="N72" s="344">
        <f t="shared" si="54"/>
        <v>0</v>
      </c>
      <c r="O72" s="346">
        <f t="shared" si="55"/>
        <v>59</v>
      </c>
      <c r="P72" s="51"/>
      <c r="Q72" s="49"/>
      <c r="R72" s="59"/>
      <c r="S72" s="60"/>
      <c r="T72" s="51"/>
      <c r="U72" s="49"/>
      <c r="V72" s="49"/>
      <c r="W72" s="50"/>
      <c r="X72" s="51"/>
      <c r="Y72" s="49"/>
      <c r="Z72" s="49"/>
      <c r="AA72" s="50"/>
      <c r="AB72" s="51"/>
      <c r="AC72" s="49">
        <v>16</v>
      </c>
      <c r="AD72" s="49"/>
      <c r="AE72" s="50">
        <v>59</v>
      </c>
      <c r="AF72" s="52"/>
      <c r="AG72" s="53"/>
      <c r="AH72" s="53"/>
      <c r="AI72" s="54">
        <v>3</v>
      </c>
      <c r="AJ72" s="55">
        <f>F72/25</f>
        <v>0.64</v>
      </c>
      <c r="AK72" s="49">
        <v>3</v>
      </c>
      <c r="AL72" s="369"/>
      <c r="AM72" s="50">
        <v>3</v>
      </c>
    </row>
    <row r="73" spans="1:39" s="2" customFormat="1" ht="36" customHeight="1" x14ac:dyDescent="0.25">
      <c r="A73" s="279" t="s">
        <v>5</v>
      </c>
      <c r="B73" s="283" t="s">
        <v>118</v>
      </c>
      <c r="C73" s="91" t="s">
        <v>267</v>
      </c>
      <c r="D73" s="44">
        <f t="shared" si="49"/>
        <v>2</v>
      </c>
      <c r="E73" s="343">
        <f t="shared" si="50"/>
        <v>50</v>
      </c>
      <c r="F73" s="343">
        <f t="shared" si="51"/>
        <v>22</v>
      </c>
      <c r="G73" s="344">
        <f t="shared" si="52"/>
        <v>0</v>
      </c>
      <c r="H73" s="345">
        <f t="shared" si="53"/>
        <v>12</v>
      </c>
      <c r="I73" s="242"/>
      <c r="J73" s="242"/>
      <c r="K73" s="46">
        <v>12</v>
      </c>
      <c r="L73" s="46"/>
      <c r="M73" s="47"/>
      <c r="N73" s="344">
        <f t="shared" si="54"/>
        <v>10</v>
      </c>
      <c r="O73" s="346">
        <f t="shared" si="55"/>
        <v>28</v>
      </c>
      <c r="P73" s="51"/>
      <c r="Q73" s="49"/>
      <c r="R73" s="59"/>
      <c r="S73" s="60"/>
      <c r="T73" s="51"/>
      <c r="U73" s="49"/>
      <c r="V73" s="49"/>
      <c r="W73" s="50"/>
      <c r="X73" s="51"/>
      <c r="Y73" s="49"/>
      <c r="Z73" s="49"/>
      <c r="AA73" s="50"/>
      <c r="AB73" s="51"/>
      <c r="AC73" s="49">
        <v>12</v>
      </c>
      <c r="AD73" s="49">
        <v>10</v>
      </c>
      <c r="AE73" s="50">
        <v>28</v>
      </c>
      <c r="AF73" s="52"/>
      <c r="AG73" s="53"/>
      <c r="AH73" s="53"/>
      <c r="AI73" s="54">
        <v>2</v>
      </c>
      <c r="AJ73" s="55">
        <v>2</v>
      </c>
      <c r="AK73" s="49">
        <v>2</v>
      </c>
      <c r="AL73" s="369"/>
      <c r="AM73" s="50">
        <v>2</v>
      </c>
    </row>
    <row r="74" spans="1:39" s="2" customFormat="1" ht="36" customHeight="1" x14ac:dyDescent="0.25">
      <c r="A74" s="279" t="s">
        <v>4</v>
      </c>
      <c r="B74" s="283" t="s">
        <v>120</v>
      </c>
      <c r="C74" s="91" t="s">
        <v>265</v>
      </c>
      <c r="D74" s="44">
        <f t="shared" si="49"/>
        <v>2</v>
      </c>
      <c r="E74" s="343">
        <f t="shared" si="50"/>
        <v>50</v>
      </c>
      <c r="F74" s="343">
        <f t="shared" si="51"/>
        <v>16</v>
      </c>
      <c r="G74" s="344">
        <f t="shared" si="52"/>
        <v>0</v>
      </c>
      <c r="H74" s="345">
        <f t="shared" si="53"/>
        <v>16</v>
      </c>
      <c r="I74" s="242"/>
      <c r="J74" s="242"/>
      <c r="K74" s="46">
        <v>8</v>
      </c>
      <c r="L74" s="46">
        <v>8</v>
      </c>
      <c r="M74" s="47"/>
      <c r="N74" s="344">
        <f t="shared" si="54"/>
        <v>0</v>
      </c>
      <c r="O74" s="346">
        <f t="shared" si="55"/>
        <v>34</v>
      </c>
      <c r="P74" s="51"/>
      <c r="Q74" s="49"/>
      <c r="R74" s="59"/>
      <c r="S74" s="60"/>
      <c r="T74" s="51"/>
      <c r="U74" s="49">
        <v>16</v>
      </c>
      <c r="V74" s="49"/>
      <c r="W74" s="50">
        <v>34</v>
      </c>
      <c r="X74" s="51"/>
      <c r="Y74" s="49"/>
      <c r="Z74" s="49"/>
      <c r="AA74" s="50"/>
      <c r="AB74" s="51"/>
      <c r="AC74" s="49"/>
      <c r="AD74" s="49"/>
      <c r="AE74" s="50"/>
      <c r="AF74" s="52"/>
      <c r="AG74" s="53">
        <v>2</v>
      </c>
      <c r="AH74" s="53"/>
      <c r="AI74" s="54"/>
      <c r="AJ74" s="55">
        <f t="shared" ref="AJ74:AJ81" si="56">F74/25</f>
        <v>0.64</v>
      </c>
      <c r="AK74" s="49">
        <v>2</v>
      </c>
      <c r="AL74" s="369"/>
      <c r="AM74" s="50">
        <v>2</v>
      </c>
    </row>
    <row r="75" spans="1:39" s="2" customFormat="1" ht="36" customHeight="1" x14ac:dyDescent="0.25">
      <c r="A75" s="279" t="s">
        <v>14</v>
      </c>
      <c r="B75" s="284" t="s">
        <v>124</v>
      </c>
      <c r="C75" s="91" t="s">
        <v>265</v>
      </c>
      <c r="D75" s="44">
        <f t="shared" si="49"/>
        <v>2</v>
      </c>
      <c r="E75" s="343">
        <f t="shared" si="50"/>
        <v>50</v>
      </c>
      <c r="F75" s="343">
        <f t="shared" si="51"/>
        <v>17</v>
      </c>
      <c r="G75" s="344">
        <f t="shared" si="52"/>
        <v>0</v>
      </c>
      <c r="H75" s="345">
        <f t="shared" si="53"/>
        <v>12</v>
      </c>
      <c r="I75" s="242"/>
      <c r="J75" s="242"/>
      <c r="K75" s="46">
        <v>12</v>
      </c>
      <c r="L75" s="46"/>
      <c r="M75" s="47"/>
      <c r="N75" s="344">
        <f t="shared" si="54"/>
        <v>5</v>
      </c>
      <c r="O75" s="346">
        <f t="shared" si="55"/>
        <v>33</v>
      </c>
      <c r="P75" s="51"/>
      <c r="Q75" s="49"/>
      <c r="R75" s="59"/>
      <c r="S75" s="60"/>
      <c r="T75" s="51"/>
      <c r="U75" s="49">
        <v>12</v>
      </c>
      <c r="V75" s="49">
        <v>5</v>
      </c>
      <c r="W75" s="50">
        <v>33</v>
      </c>
      <c r="X75" s="51"/>
      <c r="Y75" s="49"/>
      <c r="Z75" s="49"/>
      <c r="AA75" s="50"/>
      <c r="AB75" s="51"/>
      <c r="AC75" s="49"/>
      <c r="AD75" s="49"/>
      <c r="AE75" s="50"/>
      <c r="AF75" s="52"/>
      <c r="AG75" s="53">
        <v>2</v>
      </c>
      <c r="AH75" s="53"/>
      <c r="AI75" s="54"/>
      <c r="AJ75" s="55">
        <f t="shared" si="56"/>
        <v>0.68</v>
      </c>
      <c r="AK75" s="49">
        <v>2</v>
      </c>
      <c r="AL75" s="369"/>
      <c r="AM75" s="50">
        <v>2</v>
      </c>
    </row>
    <row r="76" spans="1:39" s="253" customFormat="1" ht="36" customHeight="1" x14ac:dyDescent="0.25">
      <c r="A76" s="294" t="s">
        <v>15</v>
      </c>
      <c r="B76" s="295" t="s">
        <v>235</v>
      </c>
      <c r="C76" s="91" t="s">
        <v>264</v>
      </c>
      <c r="D76" s="240">
        <f t="shared" si="49"/>
        <v>2</v>
      </c>
      <c r="E76" s="343">
        <f t="shared" si="50"/>
        <v>50</v>
      </c>
      <c r="F76" s="343">
        <f t="shared" si="51"/>
        <v>16</v>
      </c>
      <c r="G76" s="344">
        <f t="shared" si="52"/>
        <v>0</v>
      </c>
      <c r="H76" s="345">
        <f t="shared" si="53"/>
        <v>16</v>
      </c>
      <c r="I76" s="242"/>
      <c r="J76" s="242"/>
      <c r="K76" s="241"/>
      <c r="L76" s="241">
        <v>16</v>
      </c>
      <c r="M76" s="242"/>
      <c r="N76" s="344">
        <f t="shared" si="54"/>
        <v>0</v>
      </c>
      <c r="O76" s="346">
        <f t="shared" si="55"/>
        <v>34</v>
      </c>
      <c r="P76" s="243"/>
      <c r="Q76" s="244">
        <v>16</v>
      </c>
      <c r="R76" s="245"/>
      <c r="S76" s="246">
        <v>34</v>
      </c>
      <c r="T76" s="243"/>
      <c r="U76" s="244"/>
      <c r="V76" s="244"/>
      <c r="W76" s="247"/>
      <c r="X76" s="243"/>
      <c r="Y76" s="244"/>
      <c r="Z76" s="244"/>
      <c r="AA76" s="247"/>
      <c r="AB76" s="243"/>
      <c r="AC76" s="244"/>
      <c r="AD76" s="244"/>
      <c r="AE76" s="247"/>
      <c r="AF76" s="248">
        <v>2</v>
      </c>
      <c r="AG76" s="249"/>
      <c r="AH76" s="249"/>
      <c r="AI76" s="250"/>
      <c r="AJ76" s="251">
        <f t="shared" si="56"/>
        <v>0.64</v>
      </c>
      <c r="AK76" s="244">
        <v>2</v>
      </c>
      <c r="AL76" s="372"/>
      <c r="AM76" s="247">
        <v>2</v>
      </c>
    </row>
    <row r="77" spans="1:39" s="2" customFormat="1" ht="36" customHeight="1" x14ac:dyDescent="0.25">
      <c r="A77" s="279" t="s">
        <v>16</v>
      </c>
      <c r="B77" s="283" t="s">
        <v>122</v>
      </c>
      <c r="C77" s="91" t="s">
        <v>106</v>
      </c>
      <c r="D77" s="44">
        <f t="shared" si="49"/>
        <v>2</v>
      </c>
      <c r="E77" s="343">
        <f t="shared" si="50"/>
        <v>50</v>
      </c>
      <c r="F77" s="343">
        <f t="shared" si="51"/>
        <v>20</v>
      </c>
      <c r="G77" s="344">
        <f t="shared" si="52"/>
        <v>0</v>
      </c>
      <c r="H77" s="345">
        <f t="shared" si="53"/>
        <v>20</v>
      </c>
      <c r="I77" s="242"/>
      <c r="J77" s="242"/>
      <c r="K77" s="46"/>
      <c r="L77" s="46">
        <v>20</v>
      </c>
      <c r="M77" s="47"/>
      <c r="N77" s="344">
        <f t="shared" si="54"/>
        <v>0</v>
      </c>
      <c r="O77" s="346">
        <f t="shared" si="55"/>
        <v>30</v>
      </c>
      <c r="P77" s="51"/>
      <c r="Q77" s="49"/>
      <c r="R77" s="59"/>
      <c r="S77" s="60"/>
      <c r="T77" s="51"/>
      <c r="U77" s="49">
        <v>20</v>
      </c>
      <c r="V77" s="49"/>
      <c r="W77" s="50">
        <v>30</v>
      </c>
      <c r="X77" s="51"/>
      <c r="Y77" s="49"/>
      <c r="Z77" s="49"/>
      <c r="AA77" s="50"/>
      <c r="AB77" s="51"/>
      <c r="AC77" s="49"/>
      <c r="AD77" s="49"/>
      <c r="AE77" s="50"/>
      <c r="AF77" s="52"/>
      <c r="AG77" s="53">
        <v>2</v>
      </c>
      <c r="AH77" s="53"/>
      <c r="AI77" s="54"/>
      <c r="AJ77" s="55">
        <f t="shared" si="56"/>
        <v>0.8</v>
      </c>
      <c r="AK77" s="49">
        <v>2</v>
      </c>
      <c r="AL77" s="369"/>
      <c r="AM77" s="50">
        <v>2</v>
      </c>
    </row>
    <row r="78" spans="1:39" s="2" customFormat="1" ht="36" customHeight="1" x14ac:dyDescent="0.25">
      <c r="A78" s="279" t="s">
        <v>17</v>
      </c>
      <c r="B78" s="283" t="s">
        <v>257</v>
      </c>
      <c r="C78" s="91" t="s">
        <v>106</v>
      </c>
      <c r="D78" s="44">
        <f t="shared" si="49"/>
        <v>5</v>
      </c>
      <c r="E78" s="343">
        <f t="shared" si="50"/>
        <v>125</v>
      </c>
      <c r="F78" s="343">
        <f t="shared" si="51"/>
        <v>29</v>
      </c>
      <c r="G78" s="344">
        <f t="shared" si="52"/>
        <v>0</v>
      </c>
      <c r="H78" s="345">
        <f t="shared" si="53"/>
        <v>24</v>
      </c>
      <c r="I78" s="242"/>
      <c r="J78" s="242"/>
      <c r="K78" s="46">
        <v>24</v>
      </c>
      <c r="L78" s="46"/>
      <c r="M78" s="47"/>
      <c r="N78" s="344">
        <f t="shared" si="54"/>
        <v>5</v>
      </c>
      <c r="O78" s="346">
        <f t="shared" si="55"/>
        <v>96</v>
      </c>
      <c r="P78" s="51"/>
      <c r="Q78" s="49"/>
      <c r="R78" s="59"/>
      <c r="S78" s="60"/>
      <c r="T78" s="51"/>
      <c r="U78" s="49">
        <v>24</v>
      </c>
      <c r="V78" s="49">
        <v>5</v>
      </c>
      <c r="W78" s="50">
        <v>96</v>
      </c>
      <c r="X78" s="51"/>
      <c r="Y78" s="49"/>
      <c r="Z78" s="49"/>
      <c r="AA78" s="50"/>
      <c r="AB78" s="51"/>
      <c r="AC78" s="49"/>
      <c r="AD78" s="49"/>
      <c r="AE78" s="50"/>
      <c r="AF78" s="52"/>
      <c r="AG78" s="53">
        <v>5</v>
      </c>
      <c r="AH78" s="53"/>
      <c r="AI78" s="54"/>
      <c r="AJ78" s="55">
        <f t="shared" si="56"/>
        <v>1.1599999999999999</v>
      </c>
      <c r="AK78" s="49">
        <v>5</v>
      </c>
      <c r="AL78" s="369"/>
      <c r="AM78" s="50">
        <v>5</v>
      </c>
    </row>
    <row r="79" spans="1:39" s="2" customFormat="1" ht="36" customHeight="1" x14ac:dyDescent="0.25">
      <c r="A79" s="279" t="s">
        <v>18</v>
      </c>
      <c r="B79" s="283" t="s">
        <v>258</v>
      </c>
      <c r="C79" s="91" t="s">
        <v>105</v>
      </c>
      <c r="D79" s="44">
        <f t="shared" si="49"/>
        <v>5</v>
      </c>
      <c r="E79" s="343">
        <f t="shared" si="50"/>
        <v>125</v>
      </c>
      <c r="F79" s="343">
        <f t="shared" si="51"/>
        <v>35</v>
      </c>
      <c r="G79" s="344">
        <f t="shared" si="52"/>
        <v>0</v>
      </c>
      <c r="H79" s="345">
        <f t="shared" si="53"/>
        <v>20</v>
      </c>
      <c r="I79" s="242"/>
      <c r="J79" s="242"/>
      <c r="K79" s="46">
        <v>10</v>
      </c>
      <c r="L79" s="46">
        <v>10</v>
      </c>
      <c r="M79" s="47"/>
      <c r="N79" s="344">
        <f t="shared" si="54"/>
        <v>15</v>
      </c>
      <c r="O79" s="346">
        <f t="shared" si="55"/>
        <v>90</v>
      </c>
      <c r="P79" s="51"/>
      <c r="Q79" s="49"/>
      <c r="R79" s="59"/>
      <c r="S79" s="60"/>
      <c r="T79" s="51"/>
      <c r="U79" s="49"/>
      <c r="V79" s="49"/>
      <c r="W79" s="50"/>
      <c r="X79" s="51"/>
      <c r="Y79" s="49">
        <v>20</v>
      </c>
      <c r="Z79" s="49">
        <v>15</v>
      </c>
      <c r="AA79" s="50">
        <v>90</v>
      </c>
      <c r="AB79" s="51"/>
      <c r="AC79" s="49"/>
      <c r="AD79" s="49"/>
      <c r="AE79" s="50"/>
      <c r="AF79" s="52"/>
      <c r="AG79" s="53"/>
      <c r="AH79" s="53">
        <v>5</v>
      </c>
      <c r="AI79" s="54"/>
      <c r="AJ79" s="55">
        <f t="shared" si="56"/>
        <v>1.4</v>
      </c>
      <c r="AK79" s="49">
        <v>5</v>
      </c>
      <c r="AL79" s="369"/>
      <c r="AM79" s="50">
        <v>5</v>
      </c>
    </row>
    <row r="80" spans="1:39" s="2" customFormat="1" ht="36" customHeight="1" x14ac:dyDescent="0.25">
      <c r="A80" s="279" t="s">
        <v>43</v>
      </c>
      <c r="B80" s="283" t="s">
        <v>117</v>
      </c>
      <c r="C80" s="91" t="s">
        <v>265</v>
      </c>
      <c r="D80" s="44">
        <f t="shared" si="49"/>
        <v>1</v>
      </c>
      <c r="E80" s="343">
        <f t="shared" si="50"/>
        <v>25</v>
      </c>
      <c r="F80" s="343">
        <f t="shared" si="51"/>
        <v>17</v>
      </c>
      <c r="G80" s="344">
        <f t="shared" si="52"/>
        <v>0</v>
      </c>
      <c r="H80" s="345">
        <f t="shared" si="53"/>
        <v>12</v>
      </c>
      <c r="I80" s="242"/>
      <c r="J80" s="242"/>
      <c r="K80" s="46"/>
      <c r="L80" s="46">
        <v>12</v>
      </c>
      <c r="M80" s="47"/>
      <c r="N80" s="344">
        <f t="shared" si="54"/>
        <v>5</v>
      </c>
      <c r="O80" s="346">
        <f t="shared" si="55"/>
        <v>8</v>
      </c>
      <c r="P80" s="51"/>
      <c r="Q80" s="49"/>
      <c r="R80" s="59"/>
      <c r="S80" s="60"/>
      <c r="T80" s="51"/>
      <c r="U80" s="49">
        <v>12</v>
      </c>
      <c r="V80" s="49">
        <v>5</v>
      </c>
      <c r="W80" s="50">
        <v>8</v>
      </c>
      <c r="X80" s="51"/>
      <c r="Y80" s="49"/>
      <c r="Z80" s="49"/>
      <c r="AA80" s="50"/>
      <c r="AB80" s="51"/>
      <c r="AC80" s="49"/>
      <c r="AD80" s="49"/>
      <c r="AE80" s="50"/>
      <c r="AF80" s="52"/>
      <c r="AG80" s="53">
        <v>1</v>
      </c>
      <c r="AH80" s="53"/>
      <c r="AI80" s="54"/>
      <c r="AJ80" s="55">
        <f t="shared" si="56"/>
        <v>0.68</v>
      </c>
      <c r="AK80" s="49">
        <v>1</v>
      </c>
      <c r="AL80" s="369"/>
      <c r="AM80" s="50">
        <v>1</v>
      </c>
    </row>
    <row r="81" spans="1:121" s="2" customFormat="1" ht="36" customHeight="1" thickBot="1" x14ac:dyDescent="0.3">
      <c r="A81" s="291" t="s">
        <v>56</v>
      </c>
      <c r="B81" s="283" t="s">
        <v>247</v>
      </c>
      <c r="C81" s="92" t="s">
        <v>265</v>
      </c>
      <c r="D81" s="44">
        <f t="shared" si="49"/>
        <v>2</v>
      </c>
      <c r="E81" s="343">
        <f t="shared" si="50"/>
        <v>50</v>
      </c>
      <c r="F81" s="343">
        <f t="shared" si="51"/>
        <v>16</v>
      </c>
      <c r="G81" s="344">
        <f t="shared" si="52"/>
        <v>0</v>
      </c>
      <c r="H81" s="345">
        <f t="shared" si="53"/>
        <v>16</v>
      </c>
      <c r="I81" s="242"/>
      <c r="J81" s="242"/>
      <c r="K81" s="46"/>
      <c r="L81" s="46">
        <v>16</v>
      </c>
      <c r="M81" s="47"/>
      <c r="N81" s="344">
        <f t="shared" si="54"/>
        <v>0</v>
      </c>
      <c r="O81" s="346">
        <f t="shared" si="55"/>
        <v>34</v>
      </c>
      <c r="P81" s="94"/>
      <c r="Q81" s="77"/>
      <c r="R81" s="93"/>
      <c r="S81" s="121"/>
      <c r="T81" s="94"/>
      <c r="U81" s="77">
        <v>16</v>
      </c>
      <c r="V81" s="77"/>
      <c r="W81" s="82">
        <v>34</v>
      </c>
      <c r="X81" s="94"/>
      <c r="Y81" s="77"/>
      <c r="Z81" s="77"/>
      <c r="AA81" s="82"/>
      <c r="AB81" s="94"/>
      <c r="AC81" s="77"/>
      <c r="AD81" s="77"/>
      <c r="AE81" s="82"/>
      <c r="AF81" s="95"/>
      <c r="AG81" s="84">
        <v>2</v>
      </c>
      <c r="AH81" s="84"/>
      <c r="AI81" s="96"/>
      <c r="AJ81" s="76">
        <f t="shared" si="56"/>
        <v>0.64</v>
      </c>
      <c r="AK81" s="77">
        <v>2</v>
      </c>
      <c r="AL81" s="371"/>
      <c r="AM81" s="82">
        <v>2</v>
      </c>
    </row>
    <row r="82" spans="1:121" s="149" customFormat="1" ht="44.1" customHeight="1" thickBot="1" x14ac:dyDescent="0.3">
      <c r="A82" s="292" t="s">
        <v>128</v>
      </c>
      <c r="B82" s="293" t="s">
        <v>131</v>
      </c>
      <c r="C82" s="150"/>
      <c r="D82" s="151">
        <f>SUM(D83:D85)</f>
        <v>7</v>
      </c>
      <c r="E82" s="152">
        <f>SUM(E83:E85)</f>
        <v>180</v>
      </c>
      <c r="F82" s="152">
        <f t="shared" ref="F82:N82" si="57">SUM(F83:F85)</f>
        <v>0</v>
      </c>
      <c r="G82" s="152">
        <f t="shared" si="57"/>
        <v>0</v>
      </c>
      <c r="H82" s="152">
        <f t="shared" si="57"/>
        <v>0</v>
      </c>
      <c r="I82" s="152">
        <f t="shared" si="57"/>
        <v>0</v>
      </c>
      <c r="J82" s="152">
        <f t="shared" si="57"/>
        <v>0</v>
      </c>
      <c r="K82" s="152">
        <f t="shared" si="57"/>
        <v>0</v>
      </c>
      <c r="L82" s="152">
        <f t="shared" si="57"/>
        <v>0</v>
      </c>
      <c r="M82" s="152">
        <f t="shared" si="57"/>
        <v>0</v>
      </c>
      <c r="N82" s="152">
        <f t="shared" si="57"/>
        <v>0</v>
      </c>
      <c r="O82" s="153">
        <f>SUM(O83:O85)</f>
        <v>180</v>
      </c>
      <c r="P82" s="154">
        <f>SUM(P83:P85)</f>
        <v>0</v>
      </c>
      <c r="Q82" s="152">
        <f t="shared" ref="Q82:AK82" si="58">SUM(Q83:Q85)</f>
        <v>0</v>
      </c>
      <c r="R82" s="152">
        <f t="shared" si="58"/>
        <v>0</v>
      </c>
      <c r="S82" s="153">
        <f t="shared" si="58"/>
        <v>0</v>
      </c>
      <c r="T82" s="154">
        <f t="shared" si="58"/>
        <v>0</v>
      </c>
      <c r="U82" s="152">
        <f t="shared" si="58"/>
        <v>0</v>
      </c>
      <c r="V82" s="152">
        <f t="shared" si="58"/>
        <v>0</v>
      </c>
      <c r="W82" s="153">
        <f t="shared" si="58"/>
        <v>0</v>
      </c>
      <c r="X82" s="154">
        <f t="shared" si="58"/>
        <v>0</v>
      </c>
      <c r="Y82" s="152">
        <f t="shared" si="58"/>
        <v>0</v>
      </c>
      <c r="Z82" s="152">
        <f t="shared" si="58"/>
        <v>0</v>
      </c>
      <c r="AA82" s="153">
        <f t="shared" si="58"/>
        <v>90</v>
      </c>
      <c r="AB82" s="154">
        <f t="shared" si="58"/>
        <v>0</v>
      </c>
      <c r="AC82" s="152">
        <f t="shared" si="58"/>
        <v>0</v>
      </c>
      <c r="AD82" s="152">
        <f t="shared" si="58"/>
        <v>0</v>
      </c>
      <c r="AE82" s="153">
        <f t="shared" si="58"/>
        <v>90</v>
      </c>
      <c r="AF82" s="151">
        <f t="shared" si="58"/>
        <v>0</v>
      </c>
      <c r="AG82" s="155">
        <f t="shared" si="58"/>
        <v>0</v>
      </c>
      <c r="AH82" s="155">
        <f t="shared" si="58"/>
        <v>3</v>
      </c>
      <c r="AI82" s="156">
        <f t="shared" si="58"/>
        <v>4</v>
      </c>
      <c r="AJ82" s="166">
        <f t="shared" si="58"/>
        <v>0</v>
      </c>
      <c r="AK82" s="163">
        <f t="shared" si="58"/>
        <v>7</v>
      </c>
      <c r="AL82" s="161">
        <f t="shared" ref="AL82:AM82" si="59">SUM(AL83:AL85)</f>
        <v>0</v>
      </c>
      <c r="AM82" s="161">
        <f t="shared" si="59"/>
        <v>7</v>
      </c>
    </row>
    <row r="83" spans="1:121" s="2" customFormat="1" ht="36" customHeight="1" thickBot="1" x14ac:dyDescent="0.3">
      <c r="A83" s="287" t="s">
        <v>9</v>
      </c>
      <c r="B83" s="283" t="s">
        <v>127</v>
      </c>
      <c r="C83" s="86" t="s">
        <v>266</v>
      </c>
      <c r="D83" s="44">
        <f>SUM(AF83:AI83)</f>
        <v>1</v>
      </c>
      <c r="E83" s="343">
        <f>SUM(F83,O83)</f>
        <v>30</v>
      </c>
      <c r="F83" s="343">
        <f>SUM(G83:H83,N83)</f>
        <v>0</v>
      </c>
      <c r="G83" s="344">
        <f t="shared" ref="G83:H85" si="60">SUM(P83+T83+X83+AB83)</f>
        <v>0</v>
      </c>
      <c r="H83" s="345">
        <f t="shared" si="60"/>
        <v>0</v>
      </c>
      <c r="I83" s="242"/>
      <c r="J83" s="242"/>
      <c r="K83" s="242"/>
      <c r="L83" s="47"/>
      <c r="M83" s="47"/>
      <c r="N83" s="344">
        <f t="shared" ref="N83:O85" si="61">SUM(R83+V83+Z83+AD83)</f>
        <v>0</v>
      </c>
      <c r="O83" s="346">
        <f t="shared" si="61"/>
        <v>30</v>
      </c>
      <c r="P83" s="87"/>
      <c r="Q83" s="66"/>
      <c r="R83" s="66"/>
      <c r="S83" s="68"/>
      <c r="T83" s="87"/>
      <c r="U83" s="66"/>
      <c r="V83" s="66"/>
      <c r="W83" s="68"/>
      <c r="X83" s="87"/>
      <c r="Y83" s="66"/>
      <c r="Z83" s="66"/>
      <c r="AA83" s="68">
        <v>30</v>
      </c>
      <c r="AB83" s="87"/>
      <c r="AC83" s="66"/>
      <c r="AD83" s="66"/>
      <c r="AE83" s="68"/>
      <c r="AF83" s="88"/>
      <c r="AG83" s="89"/>
      <c r="AH83" s="89">
        <v>1</v>
      </c>
      <c r="AI83" s="90"/>
      <c r="AJ83" s="65">
        <f>F83/25</f>
        <v>0</v>
      </c>
      <c r="AK83" s="67">
        <v>1</v>
      </c>
      <c r="AL83" s="363"/>
      <c r="AM83" s="68">
        <v>1</v>
      </c>
    </row>
    <row r="84" spans="1:121" s="2" customFormat="1" ht="34.5" customHeight="1" thickBot="1" x14ac:dyDescent="0.3">
      <c r="A84" s="279" t="s">
        <v>8</v>
      </c>
      <c r="B84" s="283" t="s">
        <v>125</v>
      </c>
      <c r="C84" s="86" t="s">
        <v>270</v>
      </c>
      <c r="D84" s="44">
        <f>SUM(AF84:AI84)</f>
        <v>4</v>
      </c>
      <c r="E84" s="343">
        <f>SUM(F84,O84)</f>
        <v>90</v>
      </c>
      <c r="F84" s="343">
        <f>SUM(G84:H84,N84)</f>
        <v>0</v>
      </c>
      <c r="G84" s="344">
        <f t="shared" si="60"/>
        <v>0</v>
      </c>
      <c r="H84" s="345">
        <f t="shared" si="60"/>
        <v>0</v>
      </c>
      <c r="I84" s="242"/>
      <c r="J84" s="242"/>
      <c r="K84" s="242"/>
      <c r="L84" s="47"/>
      <c r="M84" s="47"/>
      <c r="N84" s="344">
        <f t="shared" si="61"/>
        <v>0</v>
      </c>
      <c r="O84" s="346">
        <f t="shared" si="61"/>
        <v>90</v>
      </c>
      <c r="P84" s="51"/>
      <c r="Q84" s="49"/>
      <c r="R84" s="59"/>
      <c r="S84" s="60"/>
      <c r="T84" s="51"/>
      <c r="U84" s="49"/>
      <c r="V84" s="49"/>
      <c r="W84" s="50"/>
      <c r="X84" s="51"/>
      <c r="Y84" s="49"/>
      <c r="Z84" s="49"/>
      <c r="AA84" s="50">
        <v>60</v>
      </c>
      <c r="AB84" s="51"/>
      <c r="AC84" s="49"/>
      <c r="AD84" s="49"/>
      <c r="AE84" s="264">
        <v>30</v>
      </c>
      <c r="AF84" s="52"/>
      <c r="AG84" s="53"/>
      <c r="AH84" s="53">
        <v>2</v>
      </c>
      <c r="AI84" s="54">
        <v>2</v>
      </c>
      <c r="AJ84" s="55">
        <f>F84/25</f>
        <v>0</v>
      </c>
      <c r="AK84" s="56">
        <v>4</v>
      </c>
      <c r="AL84" s="369"/>
      <c r="AM84" s="50">
        <v>4</v>
      </c>
    </row>
    <row r="85" spans="1:121" s="2" customFormat="1" ht="36" customHeight="1" thickBot="1" x14ac:dyDescent="0.3">
      <c r="A85" s="279" t="s">
        <v>7</v>
      </c>
      <c r="B85" s="284" t="s">
        <v>126</v>
      </c>
      <c r="C85" s="86" t="s">
        <v>267</v>
      </c>
      <c r="D85" s="44">
        <f>SUM(AF85:AI85)</f>
        <v>2</v>
      </c>
      <c r="E85" s="343">
        <f>SUM(F85,O85)</f>
        <v>60</v>
      </c>
      <c r="F85" s="343">
        <f>SUM(G85:H85,N85)</f>
        <v>0</v>
      </c>
      <c r="G85" s="344">
        <f t="shared" si="60"/>
        <v>0</v>
      </c>
      <c r="H85" s="345">
        <f t="shared" si="60"/>
        <v>0</v>
      </c>
      <c r="I85" s="242"/>
      <c r="J85" s="242"/>
      <c r="K85" s="242"/>
      <c r="L85" s="47"/>
      <c r="M85" s="47"/>
      <c r="N85" s="344">
        <f t="shared" si="61"/>
        <v>0</v>
      </c>
      <c r="O85" s="346">
        <f t="shared" si="61"/>
        <v>60</v>
      </c>
      <c r="P85" s="51"/>
      <c r="Q85" s="49"/>
      <c r="R85" s="59"/>
      <c r="S85" s="60"/>
      <c r="T85" s="51"/>
      <c r="U85" s="49"/>
      <c r="V85" s="49"/>
      <c r="W85" s="50"/>
      <c r="X85" s="51"/>
      <c r="Y85" s="49"/>
      <c r="Z85" s="49"/>
      <c r="AA85" s="50"/>
      <c r="AB85" s="51"/>
      <c r="AC85" s="49"/>
      <c r="AD85" s="49"/>
      <c r="AE85" s="50">
        <v>60</v>
      </c>
      <c r="AF85" s="52"/>
      <c r="AG85" s="53"/>
      <c r="AH85" s="53"/>
      <c r="AI85" s="54">
        <v>2</v>
      </c>
      <c r="AJ85" s="139">
        <f>F85/25</f>
        <v>0</v>
      </c>
      <c r="AK85" s="140">
        <v>2</v>
      </c>
      <c r="AL85" s="370"/>
      <c r="AM85" s="71">
        <v>2</v>
      </c>
    </row>
    <row r="86" spans="1:121" s="4" customFormat="1" ht="44.1" customHeight="1" thickBot="1" x14ac:dyDescent="0.3">
      <c r="A86" s="315" t="s">
        <v>85</v>
      </c>
      <c r="B86" s="316" t="s">
        <v>72</v>
      </c>
      <c r="C86" s="317"/>
      <c r="D86" s="318">
        <f t="shared" ref="D86:AM86" si="62">SUM(D87)</f>
        <v>8</v>
      </c>
      <c r="E86" s="319">
        <f t="shared" si="62"/>
        <v>180</v>
      </c>
      <c r="F86" s="319">
        <f t="shared" si="62"/>
        <v>0</v>
      </c>
      <c r="G86" s="319">
        <f t="shared" si="62"/>
        <v>0</v>
      </c>
      <c r="H86" s="319">
        <f t="shared" si="62"/>
        <v>0</v>
      </c>
      <c r="I86" s="319">
        <f t="shared" si="62"/>
        <v>0</v>
      </c>
      <c r="J86" s="319">
        <f t="shared" si="62"/>
        <v>0</v>
      </c>
      <c r="K86" s="319">
        <f t="shared" si="62"/>
        <v>0</v>
      </c>
      <c r="L86" s="319">
        <f t="shared" si="62"/>
        <v>0</v>
      </c>
      <c r="M86" s="319">
        <f t="shared" si="62"/>
        <v>0</v>
      </c>
      <c r="N86" s="319">
        <f t="shared" si="62"/>
        <v>0</v>
      </c>
      <c r="O86" s="320">
        <f t="shared" si="62"/>
        <v>180</v>
      </c>
      <c r="P86" s="321">
        <f t="shared" si="62"/>
        <v>0</v>
      </c>
      <c r="Q86" s="319">
        <f t="shared" si="62"/>
        <v>0</v>
      </c>
      <c r="R86" s="319">
        <f t="shared" si="62"/>
        <v>0</v>
      </c>
      <c r="S86" s="320">
        <f t="shared" si="62"/>
        <v>90</v>
      </c>
      <c r="T86" s="318">
        <f t="shared" si="62"/>
        <v>0</v>
      </c>
      <c r="U86" s="319">
        <f t="shared" si="62"/>
        <v>0</v>
      </c>
      <c r="V86" s="319">
        <f t="shared" si="62"/>
        <v>0</v>
      </c>
      <c r="W86" s="320">
        <f t="shared" si="62"/>
        <v>90</v>
      </c>
      <c r="X86" s="318">
        <f t="shared" si="62"/>
        <v>0</v>
      </c>
      <c r="Y86" s="319">
        <f t="shared" si="62"/>
        <v>0</v>
      </c>
      <c r="Z86" s="319">
        <f t="shared" si="62"/>
        <v>0</v>
      </c>
      <c r="AA86" s="320">
        <f t="shared" si="62"/>
        <v>0</v>
      </c>
      <c r="AB86" s="318">
        <f t="shared" si="62"/>
        <v>0</v>
      </c>
      <c r="AC86" s="319">
        <f t="shared" si="62"/>
        <v>0</v>
      </c>
      <c r="AD86" s="319">
        <f t="shared" si="62"/>
        <v>0</v>
      </c>
      <c r="AE86" s="320">
        <f t="shared" si="62"/>
        <v>0</v>
      </c>
      <c r="AF86" s="318">
        <f t="shared" si="62"/>
        <v>4</v>
      </c>
      <c r="AG86" s="319">
        <f t="shared" si="62"/>
        <v>4</v>
      </c>
      <c r="AH86" s="319">
        <f t="shared" si="62"/>
        <v>0</v>
      </c>
      <c r="AI86" s="322">
        <f t="shared" si="62"/>
        <v>0</v>
      </c>
      <c r="AJ86" s="318">
        <f t="shared" si="62"/>
        <v>0</v>
      </c>
      <c r="AK86" s="319">
        <f t="shared" si="62"/>
        <v>8</v>
      </c>
      <c r="AL86" s="322">
        <f t="shared" si="62"/>
        <v>0</v>
      </c>
      <c r="AM86" s="320">
        <f t="shared" si="62"/>
        <v>0</v>
      </c>
    </row>
    <row r="87" spans="1:121" s="2" customFormat="1" ht="35.4" thickBot="1" x14ac:dyDescent="0.3">
      <c r="A87" s="296" t="s">
        <v>9</v>
      </c>
      <c r="B87" s="297" t="s">
        <v>102</v>
      </c>
      <c r="C87" s="97" t="s">
        <v>271</v>
      </c>
      <c r="D87" s="44">
        <f>SUM(AF87:AI87)</f>
        <v>8</v>
      </c>
      <c r="E87" s="45">
        <f>SUM(F87,O87)</f>
        <v>180</v>
      </c>
      <c r="F87" s="45">
        <f>SUM(G87:H87,N87)</f>
        <v>0</v>
      </c>
      <c r="G87" s="46">
        <f>SUM(P87+T87+X87+AB87)</f>
        <v>0</v>
      </c>
      <c r="H87" s="47">
        <f>SUM(Q87+U87+Y87+AC87)</f>
        <v>0</v>
      </c>
      <c r="I87" s="47"/>
      <c r="J87" s="47"/>
      <c r="K87" s="47"/>
      <c r="L87" s="47"/>
      <c r="M87" s="47"/>
      <c r="N87" s="46">
        <f>SUM(R87+V87+Z87+AD87)</f>
        <v>0</v>
      </c>
      <c r="O87" s="48">
        <f>SUM(S87+W87+AA87+AE87)</f>
        <v>180</v>
      </c>
      <c r="P87" s="99"/>
      <c r="Q87" s="98"/>
      <c r="R87" s="98"/>
      <c r="S87" s="263">
        <v>90</v>
      </c>
      <c r="T87" s="99"/>
      <c r="U87" s="98"/>
      <c r="V87" s="98"/>
      <c r="W87" s="263">
        <v>90</v>
      </c>
      <c r="X87" s="99"/>
      <c r="Y87" s="98"/>
      <c r="Z87" s="98"/>
      <c r="AA87" s="120"/>
      <c r="AB87" s="99"/>
      <c r="AC87" s="98"/>
      <c r="AD87" s="98"/>
      <c r="AE87" s="120"/>
      <c r="AF87" s="100">
        <v>4</v>
      </c>
      <c r="AG87" s="101">
        <v>4</v>
      </c>
      <c r="AH87" s="101"/>
      <c r="AI87" s="102"/>
      <c r="AJ87" s="103"/>
      <c r="AK87" s="80">
        <v>8</v>
      </c>
      <c r="AL87" s="373"/>
      <c r="AM87" s="81"/>
    </row>
    <row r="88" spans="1:121" s="2" customFormat="1" x14ac:dyDescent="0.25">
      <c r="A88" s="453" t="s">
        <v>245</v>
      </c>
      <c r="B88" s="454"/>
      <c r="C88" s="454"/>
      <c r="D88" s="457">
        <f t="shared" ref="D88:AK88" si="63">SUM(D7+D12+D21+D36+D46+D86)</f>
        <v>120</v>
      </c>
      <c r="E88" s="459">
        <f t="shared" si="63"/>
        <v>3015</v>
      </c>
      <c r="F88" s="459">
        <f t="shared" si="63"/>
        <v>910</v>
      </c>
      <c r="G88" s="459">
        <f t="shared" si="63"/>
        <v>140</v>
      </c>
      <c r="H88" s="459">
        <f t="shared" si="63"/>
        <v>520</v>
      </c>
      <c r="I88" s="459">
        <f t="shared" ref="I88:L88" si="64">SUM(I7+I12+I21+I36+I46+I86)</f>
        <v>0</v>
      </c>
      <c r="J88" s="459">
        <f t="shared" si="64"/>
        <v>20</v>
      </c>
      <c r="K88" s="459">
        <f t="shared" si="64"/>
        <v>318</v>
      </c>
      <c r="L88" s="459">
        <f t="shared" si="64"/>
        <v>182</v>
      </c>
      <c r="M88" s="459">
        <f t="shared" si="63"/>
        <v>0</v>
      </c>
      <c r="N88" s="459">
        <f t="shared" si="63"/>
        <v>250</v>
      </c>
      <c r="O88" s="461">
        <f t="shared" si="63"/>
        <v>2105</v>
      </c>
      <c r="P88" s="298">
        <f t="shared" si="63"/>
        <v>50</v>
      </c>
      <c r="Q88" s="299">
        <f t="shared" si="63"/>
        <v>108</v>
      </c>
      <c r="R88" s="299">
        <f t="shared" si="63"/>
        <v>70</v>
      </c>
      <c r="S88" s="300">
        <f t="shared" si="63"/>
        <v>512</v>
      </c>
      <c r="T88" s="298">
        <f t="shared" si="63"/>
        <v>26</v>
      </c>
      <c r="U88" s="299">
        <f t="shared" si="63"/>
        <v>142</v>
      </c>
      <c r="V88" s="299">
        <f t="shared" si="63"/>
        <v>40</v>
      </c>
      <c r="W88" s="300">
        <f t="shared" si="63"/>
        <v>537</v>
      </c>
      <c r="X88" s="298">
        <f t="shared" si="63"/>
        <v>38</v>
      </c>
      <c r="Y88" s="299">
        <f t="shared" si="63"/>
        <v>148</v>
      </c>
      <c r="Z88" s="299">
        <f t="shared" si="63"/>
        <v>65</v>
      </c>
      <c r="AA88" s="300">
        <f t="shared" si="63"/>
        <v>544</v>
      </c>
      <c r="AB88" s="298">
        <f t="shared" si="63"/>
        <v>26</v>
      </c>
      <c r="AC88" s="299">
        <f t="shared" si="63"/>
        <v>122</v>
      </c>
      <c r="AD88" s="299">
        <f t="shared" si="63"/>
        <v>75</v>
      </c>
      <c r="AE88" s="300">
        <f t="shared" si="63"/>
        <v>512</v>
      </c>
      <c r="AF88" s="298">
        <f t="shared" si="63"/>
        <v>30</v>
      </c>
      <c r="AG88" s="299">
        <f t="shared" si="63"/>
        <v>30</v>
      </c>
      <c r="AH88" s="299">
        <f t="shared" si="63"/>
        <v>30</v>
      </c>
      <c r="AI88" s="301">
        <f t="shared" si="63"/>
        <v>30</v>
      </c>
      <c r="AJ88" s="439">
        <f t="shared" si="63"/>
        <v>39.479999999999997</v>
      </c>
      <c r="AK88" s="437">
        <f t="shared" si="63"/>
        <v>100</v>
      </c>
      <c r="AL88" s="374">
        <f t="shared" ref="AL88:AM88" si="65">SUM(AL7+AL12+AL21+AL36+AL46+AL86)</f>
        <v>53</v>
      </c>
      <c r="AM88" s="526">
        <f t="shared" si="65"/>
        <v>53</v>
      </c>
    </row>
    <row r="89" spans="1:121" s="2" customFormat="1" ht="35.4" thickBot="1" x14ac:dyDescent="0.3">
      <c r="A89" s="455"/>
      <c r="B89" s="456"/>
      <c r="C89" s="456"/>
      <c r="D89" s="458"/>
      <c r="E89" s="460"/>
      <c r="F89" s="460"/>
      <c r="G89" s="460"/>
      <c r="H89" s="460"/>
      <c r="I89" s="460"/>
      <c r="J89" s="460"/>
      <c r="K89" s="460"/>
      <c r="L89" s="460"/>
      <c r="M89" s="460"/>
      <c r="N89" s="460"/>
      <c r="O89" s="462"/>
      <c r="P89" s="447">
        <f>SUM(P88:S88)</f>
        <v>740</v>
      </c>
      <c r="Q89" s="448"/>
      <c r="R89" s="448"/>
      <c r="S89" s="449"/>
      <c r="T89" s="447">
        <f>SUM(T88:W88)</f>
        <v>745</v>
      </c>
      <c r="U89" s="448"/>
      <c r="V89" s="448"/>
      <c r="W89" s="449"/>
      <c r="X89" s="447">
        <f>SUM(X88:AA88)</f>
        <v>795</v>
      </c>
      <c r="Y89" s="448"/>
      <c r="Z89" s="448"/>
      <c r="AA89" s="449"/>
      <c r="AB89" s="447">
        <f>SUM(AB88:AE88)</f>
        <v>735</v>
      </c>
      <c r="AC89" s="448"/>
      <c r="AD89" s="448"/>
      <c r="AE89" s="449"/>
      <c r="AF89" s="450">
        <f>SUM(AF88:AI88)</f>
        <v>120</v>
      </c>
      <c r="AG89" s="451"/>
      <c r="AH89" s="451"/>
      <c r="AI89" s="452"/>
      <c r="AJ89" s="440">
        <f>SUM(AJ8+AJ13+AJ22+AJ37+AJ47+AJ87)</f>
        <v>3.4000000000000004</v>
      </c>
      <c r="AK89" s="438">
        <f>SUM(AK8+AK13+AK22+AK37+AK47+AK87)</f>
        <v>16</v>
      </c>
      <c r="AL89" s="375">
        <f>SUM(AL8+AL13+AL22+AL37+AL47+AL87)</f>
        <v>7</v>
      </c>
      <c r="AM89" s="527">
        <f>SUM(AM8+AM13+AM22+AM37+AM47+AM87)</f>
        <v>5</v>
      </c>
    </row>
    <row r="90" spans="1:121" s="2" customFormat="1" x14ac:dyDescent="0.25">
      <c r="A90" s="496" t="s">
        <v>261</v>
      </c>
      <c r="B90" s="497"/>
      <c r="C90" s="497"/>
      <c r="D90" s="500">
        <f t="shared" ref="D90:AK90" si="66">SUM(D7+D12+D21+D50+D64+D86)</f>
        <v>120</v>
      </c>
      <c r="E90" s="463">
        <f t="shared" si="66"/>
        <v>3015</v>
      </c>
      <c r="F90" s="463">
        <f t="shared" si="66"/>
        <v>910</v>
      </c>
      <c r="G90" s="463">
        <f t="shared" si="66"/>
        <v>140</v>
      </c>
      <c r="H90" s="463">
        <f t="shared" si="66"/>
        <v>520</v>
      </c>
      <c r="I90" s="463">
        <f t="shared" ref="I90:L90" si="67">SUM(I7+I12+I21+I50+I64+I86)</f>
        <v>0</v>
      </c>
      <c r="J90" s="463">
        <f t="shared" si="67"/>
        <v>20</v>
      </c>
      <c r="K90" s="463">
        <f t="shared" si="67"/>
        <v>292</v>
      </c>
      <c r="L90" s="463">
        <f t="shared" si="67"/>
        <v>208</v>
      </c>
      <c r="M90" s="463">
        <f>SUM(M7+M12+M21+M50+M64+M86)</f>
        <v>0</v>
      </c>
      <c r="N90" s="463">
        <f t="shared" si="66"/>
        <v>250</v>
      </c>
      <c r="O90" s="507">
        <f t="shared" si="66"/>
        <v>2105</v>
      </c>
      <c r="P90" s="302">
        <f t="shared" si="66"/>
        <v>50</v>
      </c>
      <c r="Q90" s="303">
        <f t="shared" si="66"/>
        <v>110</v>
      </c>
      <c r="R90" s="303">
        <f t="shared" si="66"/>
        <v>70</v>
      </c>
      <c r="S90" s="304">
        <f t="shared" si="66"/>
        <v>510</v>
      </c>
      <c r="T90" s="302">
        <f t="shared" si="66"/>
        <v>26</v>
      </c>
      <c r="U90" s="303">
        <f t="shared" si="66"/>
        <v>142</v>
      </c>
      <c r="V90" s="303">
        <f t="shared" si="66"/>
        <v>40</v>
      </c>
      <c r="W90" s="304">
        <f t="shared" si="66"/>
        <v>537</v>
      </c>
      <c r="X90" s="302">
        <f t="shared" si="66"/>
        <v>38</v>
      </c>
      <c r="Y90" s="303">
        <f t="shared" si="66"/>
        <v>146</v>
      </c>
      <c r="Z90" s="303">
        <f t="shared" si="66"/>
        <v>65</v>
      </c>
      <c r="AA90" s="304">
        <f t="shared" si="66"/>
        <v>546</v>
      </c>
      <c r="AB90" s="302">
        <f t="shared" si="66"/>
        <v>26</v>
      </c>
      <c r="AC90" s="303">
        <f t="shared" si="66"/>
        <v>122</v>
      </c>
      <c r="AD90" s="303">
        <f t="shared" si="66"/>
        <v>75</v>
      </c>
      <c r="AE90" s="304">
        <f t="shared" si="66"/>
        <v>512</v>
      </c>
      <c r="AF90" s="302">
        <f t="shared" si="66"/>
        <v>30</v>
      </c>
      <c r="AG90" s="303">
        <f t="shared" si="66"/>
        <v>30</v>
      </c>
      <c r="AH90" s="303">
        <f t="shared" si="66"/>
        <v>30</v>
      </c>
      <c r="AI90" s="305">
        <f t="shared" si="66"/>
        <v>30</v>
      </c>
      <c r="AJ90" s="471">
        <f t="shared" si="66"/>
        <v>38.879999999999995</v>
      </c>
      <c r="AK90" s="476">
        <f t="shared" si="66"/>
        <v>100</v>
      </c>
      <c r="AL90" s="376">
        <f t="shared" ref="AL90:AM90" si="68">SUM(AL7+AL12+AL21+AL50+AL64+AL86)</f>
        <v>19</v>
      </c>
      <c r="AM90" s="507">
        <f t="shared" si="68"/>
        <v>53</v>
      </c>
    </row>
    <row r="91" spans="1:121" s="2" customFormat="1" ht="35.4" thickBot="1" x14ac:dyDescent="0.3">
      <c r="A91" s="498"/>
      <c r="B91" s="499"/>
      <c r="C91" s="499"/>
      <c r="D91" s="501"/>
      <c r="E91" s="464"/>
      <c r="F91" s="464"/>
      <c r="G91" s="464"/>
      <c r="H91" s="464"/>
      <c r="I91" s="464"/>
      <c r="J91" s="464"/>
      <c r="K91" s="464"/>
      <c r="L91" s="464"/>
      <c r="M91" s="464"/>
      <c r="N91" s="464"/>
      <c r="O91" s="508"/>
      <c r="P91" s="472">
        <f>SUM(P90:S90)</f>
        <v>740</v>
      </c>
      <c r="Q91" s="477"/>
      <c r="R91" s="477"/>
      <c r="S91" s="490"/>
      <c r="T91" s="472">
        <f>SUM(T90:W90)</f>
        <v>745</v>
      </c>
      <c r="U91" s="477"/>
      <c r="V91" s="477"/>
      <c r="W91" s="490"/>
      <c r="X91" s="472">
        <f>SUM(X90:AA90)</f>
        <v>795</v>
      </c>
      <c r="Y91" s="477"/>
      <c r="Z91" s="477"/>
      <c r="AA91" s="490"/>
      <c r="AB91" s="472">
        <f>SUM(AB90:AE90)</f>
        <v>735</v>
      </c>
      <c r="AC91" s="477"/>
      <c r="AD91" s="477"/>
      <c r="AE91" s="490"/>
      <c r="AF91" s="479">
        <f>SUM(AF90:AI90)</f>
        <v>120</v>
      </c>
      <c r="AG91" s="480"/>
      <c r="AH91" s="480"/>
      <c r="AI91" s="481"/>
      <c r="AJ91" s="472">
        <f>SUM(AJ8+AJ13+AJ22+AJ51+AJ65+AJ87)</f>
        <v>3.24</v>
      </c>
      <c r="AK91" s="477">
        <f>SUM(AK8+AK13+AK22+AK51+AK65+AK87)</f>
        <v>16</v>
      </c>
      <c r="AL91" s="377"/>
      <c r="AM91" s="544">
        <f>SUM(AM8+AM13+AM22+AM51+AM65+AM87)</f>
        <v>5</v>
      </c>
    </row>
    <row r="92" spans="1:121" s="159" customFormat="1" ht="44.25" customHeight="1" x14ac:dyDescent="0.25">
      <c r="A92" s="518" t="s">
        <v>246</v>
      </c>
      <c r="B92" s="519"/>
      <c r="C92" s="520"/>
      <c r="D92" s="516">
        <f>SUM(D7+D12+D21+D68+D82+D86)</f>
        <v>120</v>
      </c>
      <c r="E92" s="505">
        <f>SUM(E7+E12+E21+E68+E82+E86)</f>
        <v>3015</v>
      </c>
      <c r="F92" s="505">
        <f t="shared" ref="F92:O92" si="69">SUM(F7+F12+F21+F68+F82+F86)</f>
        <v>910</v>
      </c>
      <c r="G92" s="524">
        <f t="shared" si="69"/>
        <v>140</v>
      </c>
      <c r="H92" s="505">
        <f t="shared" si="69"/>
        <v>520</v>
      </c>
      <c r="I92" s="505">
        <f t="shared" ref="I92:L92" si="70">SUM(I7+I12+I21+I68+I82+I86)</f>
        <v>0</v>
      </c>
      <c r="J92" s="505">
        <f t="shared" si="70"/>
        <v>20</v>
      </c>
      <c r="K92" s="505">
        <f t="shared" si="70"/>
        <v>292</v>
      </c>
      <c r="L92" s="505">
        <f t="shared" si="70"/>
        <v>208</v>
      </c>
      <c r="M92" s="505">
        <f>SUM(M7+M12+M21+M68+M82+M86)</f>
        <v>0</v>
      </c>
      <c r="N92" s="511">
        <f t="shared" si="69"/>
        <v>250</v>
      </c>
      <c r="O92" s="513">
        <f t="shared" si="69"/>
        <v>2105</v>
      </c>
      <c r="P92" s="306">
        <f>SUM(P7+P12+P21+P68+P82+P86)</f>
        <v>50</v>
      </c>
      <c r="Q92" s="307">
        <f t="shared" ref="Q92:AI92" si="71">SUM(Q7+Q12+Q21+Q68+Q82+Q86)</f>
        <v>110</v>
      </c>
      <c r="R92" s="308">
        <f t="shared" si="71"/>
        <v>70</v>
      </c>
      <c r="S92" s="309">
        <f t="shared" si="71"/>
        <v>510</v>
      </c>
      <c r="T92" s="306">
        <f>SUM(T7+T12+T21+T68+T82+T86)</f>
        <v>26</v>
      </c>
      <c r="U92" s="307">
        <f t="shared" si="71"/>
        <v>142</v>
      </c>
      <c r="V92" s="308">
        <f t="shared" si="71"/>
        <v>40</v>
      </c>
      <c r="W92" s="309">
        <f t="shared" si="71"/>
        <v>537</v>
      </c>
      <c r="X92" s="306">
        <f t="shared" si="71"/>
        <v>38</v>
      </c>
      <c r="Y92" s="307">
        <f t="shared" si="71"/>
        <v>146</v>
      </c>
      <c r="Z92" s="308">
        <f t="shared" si="71"/>
        <v>65</v>
      </c>
      <c r="AA92" s="309">
        <f t="shared" si="71"/>
        <v>546</v>
      </c>
      <c r="AB92" s="306">
        <f>SUM(AB7+AB12+AB21+AB68+AB82+AB86)</f>
        <v>26</v>
      </c>
      <c r="AC92" s="307">
        <f>SUM(AC7+AC12+AC21+AC68+AC82+AC86)</f>
        <v>122</v>
      </c>
      <c r="AD92" s="308">
        <f t="shared" si="71"/>
        <v>75</v>
      </c>
      <c r="AE92" s="309">
        <f t="shared" si="71"/>
        <v>512</v>
      </c>
      <c r="AF92" s="306">
        <f>SUM(AF7+AF12+AF21+AF68+AF82+AF86)</f>
        <v>30</v>
      </c>
      <c r="AG92" s="307">
        <f t="shared" si="71"/>
        <v>30</v>
      </c>
      <c r="AH92" s="308">
        <f t="shared" si="71"/>
        <v>30</v>
      </c>
      <c r="AI92" s="309">
        <f t="shared" si="71"/>
        <v>30</v>
      </c>
      <c r="AJ92" s="516">
        <f>SUM(AJ7+AJ12+AJ21+AJ68+AJ82+AJ86)</f>
        <v>38.879999999999995</v>
      </c>
      <c r="AK92" s="505">
        <f>SUM(AK7+AK12+AK21+AK68+AK82+AK86)</f>
        <v>100</v>
      </c>
      <c r="AL92" s="351">
        <f>SUM(AL7+AL12+AL21+AL68+AL82+AL86)</f>
        <v>19</v>
      </c>
      <c r="AM92" s="542">
        <f>SUM(AM7+AM12+AM21+AM68+AM82+AM86)</f>
        <v>53</v>
      </c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  <c r="BZ92" s="148"/>
      <c r="CA92" s="148"/>
      <c r="CB92" s="148"/>
      <c r="CC92" s="148"/>
      <c r="CD92" s="148"/>
      <c r="CE92" s="148"/>
      <c r="CF92" s="148"/>
      <c r="CG92" s="148"/>
      <c r="CH92" s="148"/>
      <c r="CI92" s="148"/>
      <c r="CJ92" s="148"/>
      <c r="CK92" s="148"/>
      <c r="CL92" s="148"/>
      <c r="CM92" s="148"/>
      <c r="CN92" s="148"/>
      <c r="CO92" s="148"/>
      <c r="CP92" s="148"/>
      <c r="CQ92" s="148"/>
      <c r="CR92" s="148"/>
      <c r="CS92" s="148"/>
      <c r="CT92" s="148"/>
      <c r="CU92" s="148"/>
      <c r="CV92" s="148"/>
      <c r="CW92" s="148"/>
      <c r="CX92" s="148"/>
      <c r="CY92" s="148"/>
      <c r="CZ92" s="148"/>
      <c r="DA92" s="148"/>
      <c r="DB92" s="148"/>
      <c r="DC92" s="148"/>
      <c r="DD92" s="148"/>
      <c r="DE92" s="148"/>
      <c r="DF92" s="148"/>
      <c r="DG92" s="148"/>
      <c r="DH92" s="148"/>
      <c r="DI92" s="148"/>
      <c r="DJ92" s="148"/>
      <c r="DK92" s="148"/>
      <c r="DL92" s="148"/>
      <c r="DM92" s="148"/>
      <c r="DN92" s="148"/>
      <c r="DO92" s="148"/>
      <c r="DP92" s="148"/>
      <c r="DQ92" s="148"/>
    </row>
    <row r="93" spans="1:121" s="148" customFormat="1" ht="29.25" customHeight="1" thickBot="1" x14ac:dyDescent="0.3">
      <c r="A93" s="521"/>
      <c r="B93" s="522"/>
      <c r="C93" s="523"/>
      <c r="D93" s="517"/>
      <c r="E93" s="506"/>
      <c r="F93" s="506"/>
      <c r="G93" s="525"/>
      <c r="H93" s="506"/>
      <c r="I93" s="506"/>
      <c r="J93" s="506"/>
      <c r="K93" s="506"/>
      <c r="L93" s="506"/>
      <c r="M93" s="506"/>
      <c r="N93" s="512"/>
      <c r="O93" s="514"/>
      <c r="P93" s="468">
        <f>SUM(P92:S92)</f>
        <v>740</v>
      </c>
      <c r="Q93" s="469"/>
      <c r="R93" s="469"/>
      <c r="S93" s="470"/>
      <c r="T93" s="495">
        <f>SUM(T92:W92)</f>
        <v>745</v>
      </c>
      <c r="U93" s="495"/>
      <c r="V93" s="495"/>
      <c r="W93" s="495"/>
      <c r="X93" s="468">
        <f>SUM(X92:AA92)</f>
        <v>795</v>
      </c>
      <c r="Y93" s="469"/>
      <c r="Z93" s="469"/>
      <c r="AA93" s="469"/>
      <c r="AB93" s="468">
        <f>SUM(AB92:AE92)</f>
        <v>735</v>
      </c>
      <c r="AC93" s="469"/>
      <c r="AD93" s="469"/>
      <c r="AE93" s="469"/>
      <c r="AF93" s="468">
        <f>SUM(AF92:AI92)</f>
        <v>120</v>
      </c>
      <c r="AG93" s="469"/>
      <c r="AH93" s="469"/>
      <c r="AI93" s="470"/>
      <c r="AJ93" s="517"/>
      <c r="AK93" s="506"/>
      <c r="AL93" s="352"/>
      <c r="AM93" s="543"/>
    </row>
    <row r="94" spans="1:121" s="2" customFormat="1" ht="35.4" thickBot="1" x14ac:dyDescent="0.3">
      <c r="A94" s="104" t="s">
        <v>9</v>
      </c>
      <c r="B94" s="105" t="s">
        <v>36</v>
      </c>
      <c r="C94" s="106"/>
      <c r="D94" s="107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9"/>
      <c r="P94" s="532">
        <v>4</v>
      </c>
      <c r="Q94" s="533"/>
      <c r="R94" s="534"/>
      <c r="S94" s="535"/>
      <c r="T94" s="532">
        <v>4</v>
      </c>
      <c r="U94" s="533"/>
      <c r="V94" s="534"/>
      <c r="W94" s="535"/>
      <c r="X94" s="532">
        <v>4</v>
      </c>
      <c r="Y94" s="533"/>
      <c r="Z94" s="534"/>
      <c r="AA94" s="535"/>
      <c r="AB94" s="532">
        <v>3</v>
      </c>
      <c r="AC94" s="533"/>
      <c r="AD94" s="534"/>
      <c r="AE94" s="535"/>
      <c r="AF94" s="536"/>
      <c r="AG94" s="537"/>
      <c r="AH94" s="537"/>
      <c r="AI94" s="538"/>
      <c r="AJ94" s="539"/>
      <c r="AK94" s="540"/>
      <c r="AL94" s="540"/>
      <c r="AM94" s="541"/>
    </row>
    <row r="95" spans="1:121" s="1" customFormat="1" x14ac:dyDescent="0.25">
      <c r="A95" s="6"/>
      <c r="B95" s="143"/>
      <c r="C95" s="143"/>
      <c r="D95" s="7"/>
      <c r="E95" s="509"/>
      <c r="F95" s="510"/>
      <c r="G95" s="510"/>
      <c r="H95" s="143"/>
      <c r="I95" s="350"/>
      <c r="J95" s="350"/>
      <c r="K95" s="350"/>
      <c r="L95" s="144"/>
      <c r="M95" s="144"/>
      <c r="N95" s="143"/>
      <c r="O95" s="143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8"/>
      <c r="AG95" s="8"/>
      <c r="AH95" s="8"/>
      <c r="AI95" s="8"/>
      <c r="AJ95" s="9"/>
      <c r="AK95" s="9"/>
      <c r="AL95" s="10"/>
      <c r="AM95" s="10"/>
    </row>
    <row r="96" spans="1:121" s="20" customFormat="1" ht="35.4" x14ac:dyDescent="0.25">
      <c r="A96" s="11"/>
      <c r="B96" s="12"/>
      <c r="C96" s="13"/>
      <c r="D96" s="110"/>
      <c r="E96" s="114"/>
      <c r="F96" s="114"/>
      <c r="G96" s="114"/>
      <c r="H96" s="115"/>
      <c r="I96" s="115"/>
      <c r="J96" s="115"/>
      <c r="K96" s="115"/>
      <c r="L96" s="115"/>
      <c r="M96" s="115"/>
      <c r="N96" s="114"/>
      <c r="O96" s="114"/>
      <c r="P96" s="16"/>
      <c r="Q96" s="16"/>
      <c r="R96" s="16"/>
      <c r="S96" s="17"/>
      <c r="T96" s="18"/>
      <c r="U96" s="18"/>
      <c r="V96" s="18"/>
      <c r="W96" s="18"/>
      <c r="X96" s="18"/>
      <c r="Y96" s="18"/>
      <c r="Z96" s="6"/>
      <c r="AA96" s="6"/>
      <c r="AB96" s="6"/>
      <c r="AC96" s="6"/>
      <c r="AD96" s="6"/>
      <c r="AE96" s="6"/>
      <c r="AF96" s="11"/>
      <c r="AG96" s="11"/>
      <c r="AH96" s="11"/>
      <c r="AI96" s="11"/>
      <c r="AJ96" s="19"/>
      <c r="AK96" s="19"/>
    </row>
    <row r="97" spans="1:37" s="20" customFormat="1" ht="35.4" x14ac:dyDescent="0.25">
      <c r="A97" s="11"/>
      <c r="B97" s="12"/>
      <c r="C97" s="13"/>
      <c r="D97" s="110"/>
      <c r="E97" s="114"/>
      <c r="F97" s="116"/>
      <c r="G97" s="117"/>
      <c r="H97" s="117"/>
      <c r="I97" s="117"/>
      <c r="J97" s="117"/>
      <c r="K97" s="117"/>
      <c r="L97" s="117"/>
      <c r="M97" s="117"/>
      <c r="N97" s="111"/>
      <c r="O97" s="111"/>
      <c r="P97" s="23"/>
      <c r="Q97" s="23"/>
      <c r="R97" s="23"/>
      <c r="S97" s="23"/>
      <c r="T97" s="23"/>
      <c r="U97" s="23"/>
      <c r="V97" s="23"/>
      <c r="W97" s="17"/>
      <c r="X97" s="18"/>
      <c r="Y97" s="18"/>
      <c r="Z97" s="6"/>
      <c r="AA97" s="6"/>
      <c r="AB97" s="6"/>
      <c r="AC97" s="6"/>
      <c r="AD97" s="6"/>
      <c r="AE97" s="6"/>
      <c r="AF97" s="11"/>
      <c r="AG97" s="11"/>
      <c r="AH97" s="11"/>
      <c r="AI97" s="11"/>
      <c r="AJ97" s="19"/>
      <c r="AK97" s="19"/>
    </row>
    <row r="98" spans="1:37" s="20" customFormat="1" ht="35.4" x14ac:dyDescent="0.25">
      <c r="A98" s="11"/>
      <c r="B98" s="12"/>
      <c r="C98" s="13"/>
      <c r="D98" s="110"/>
      <c r="E98" s="114"/>
      <c r="F98" s="118"/>
      <c r="G98" s="117"/>
      <c r="H98" s="117"/>
      <c r="I98" s="117"/>
      <c r="J98" s="117"/>
      <c r="K98" s="117"/>
      <c r="L98" s="117"/>
      <c r="M98" s="117"/>
      <c r="N98" s="112"/>
      <c r="O98" s="111"/>
      <c r="P98" s="23"/>
      <c r="Q98" s="23"/>
      <c r="R98" s="23"/>
      <c r="S98" s="23"/>
      <c r="T98" s="23"/>
      <c r="U98" s="23"/>
      <c r="V98" s="23"/>
      <c r="W98" s="17"/>
      <c r="X98" s="18"/>
      <c r="Y98" s="18"/>
      <c r="Z98" s="6"/>
      <c r="AA98" s="6"/>
      <c r="AB98" s="6"/>
      <c r="AC98" s="6"/>
      <c r="AD98" s="6"/>
      <c r="AE98" s="6"/>
      <c r="AF98" s="11"/>
      <c r="AG98" s="11"/>
      <c r="AH98" s="11"/>
      <c r="AI98" s="11"/>
      <c r="AJ98" s="19"/>
      <c r="AK98" s="19"/>
    </row>
    <row r="99" spans="1:37" s="20" customFormat="1" ht="35.4" x14ac:dyDescent="0.25">
      <c r="A99" s="11"/>
      <c r="B99" s="12"/>
      <c r="C99" s="25"/>
      <c r="D99" s="113"/>
      <c r="E99" s="114"/>
      <c r="F99" s="116"/>
      <c r="G99" s="119"/>
      <c r="H99" s="117"/>
      <c r="I99" s="117"/>
      <c r="J99" s="117"/>
      <c r="K99" s="117"/>
      <c r="L99" s="117"/>
      <c r="M99" s="117"/>
      <c r="N99" s="111"/>
      <c r="O99" s="111"/>
      <c r="P99" s="23"/>
      <c r="Q99" s="23"/>
      <c r="R99" s="23"/>
      <c r="S99" s="23"/>
      <c r="T99" s="24"/>
      <c r="U99" s="23"/>
      <c r="V99" s="23"/>
      <c r="W99" s="17"/>
      <c r="X99" s="18"/>
      <c r="Y99" s="18"/>
      <c r="Z99" s="6"/>
      <c r="AA99" s="6"/>
      <c r="AB99" s="6"/>
      <c r="AC99" s="6"/>
      <c r="AD99" s="6"/>
      <c r="AE99" s="6"/>
      <c r="AF99" s="11"/>
      <c r="AG99" s="11"/>
      <c r="AH99" s="11"/>
      <c r="AI99" s="11"/>
      <c r="AJ99" s="19"/>
      <c r="AK99" s="19"/>
    </row>
    <row r="100" spans="1:37" s="20" customFormat="1" x14ac:dyDescent="0.25">
      <c r="A100" s="11"/>
      <c r="B100" s="12"/>
      <c r="C100" s="26"/>
      <c r="D100" s="14"/>
      <c r="E100" s="15"/>
      <c r="F100" s="21"/>
      <c r="G100" s="22"/>
      <c r="H100" s="22"/>
      <c r="I100" s="22"/>
      <c r="J100" s="22"/>
      <c r="K100" s="22"/>
      <c r="L100" s="22"/>
      <c r="M100" s="22"/>
      <c r="N100" s="23"/>
      <c r="O100" s="23"/>
      <c r="P100" s="23"/>
      <c r="Q100" s="23"/>
      <c r="R100" s="23"/>
      <c r="S100" s="23"/>
      <c r="T100" s="23"/>
      <c r="U100" s="23"/>
      <c r="V100" s="23"/>
      <c r="W100" s="17"/>
      <c r="X100" s="18"/>
      <c r="Y100" s="18"/>
      <c r="Z100" s="6"/>
      <c r="AA100" s="6"/>
      <c r="AB100" s="6"/>
      <c r="AC100" s="6"/>
      <c r="AD100" s="6"/>
      <c r="AE100" s="6"/>
      <c r="AF100" s="11"/>
      <c r="AG100" s="11"/>
      <c r="AH100" s="11"/>
      <c r="AI100" s="11"/>
      <c r="AJ100" s="19"/>
      <c r="AK100" s="19"/>
    </row>
    <row r="101" spans="1:37" s="32" customFormat="1" x14ac:dyDescent="0.55000000000000004">
      <c r="A101" s="27"/>
      <c r="B101" s="28"/>
      <c r="C101" s="26"/>
      <c r="D101" s="14"/>
      <c r="E101" s="27"/>
      <c r="F101" s="27"/>
      <c r="G101" s="27"/>
      <c r="H101" s="27"/>
      <c r="I101" s="35"/>
      <c r="J101" s="35"/>
      <c r="K101" s="35"/>
      <c r="L101" s="27"/>
      <c r="M101" s="27"/>
      <c r="N101" s="27"/>
      <c r="O101" s="27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7"/>
      <c r="AG101" s="27"/>
      <c r="AH101" s="27"/>
      <c r="AI101" s="27"/>
      <c r="AJ101" s="31"/>
      <c r="AK101" s="31"/>
    </row>
    <row r="102" spans="1:37" s="32" customFormat="1" x14ac:dyDescent="0.55000000000000004">
      <c r="A102" s="27"/>
      <c r="B102" s="27"/>
      <c r="C102" s="33"/>
      <c r="D102" s="34"/>
      <c r="E102" s="27"/>
      <c r="F102" s="27"/>
      <c r="G102" s="27"/>
      <c r="H102" s="27"/>
      <c r="I102" s="35"/>
      <c r="J102" s="35"/>
      <c r="K102" s="35"/>
      <c r="L102" s="27"/>
      <c r="M102" s="27"/>
      <c r="N102" s="27"/>
      <c r="O102" s="27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7"/>
      <c r="AG102" s="27"/>
      <c r="AH102" s="27"/>
      <c r="AI102" s="27"/>
      <c r="AJ102" s="31"/>
      <c r="AK102" s="31"/>
    </row>
    <row r="103" spans="1:37" s="32" customFormat="1" x14ac:dyDescent="0.55000000000000004">
      <c r="A103" s="27"/>
      <c r="B103" s="27"/>
      <c r="C103" s="33"/>
      <c r="D103" s="34"/>
      <c r="E103" s="27"/>
      <c r="F103" s="27"/>
      <c r="G103" s="27"/>
      <c r="H103" s="27"/>
      <c r="I103" s="35"/>
      <c r="J103" s="35"/>
      <c r="K103" s="35"/>
      <c r="L103" s="27"/>
      <c r="M103" s="27"/>
      <c r="N103" s="27"/>
      <c r="O103" s="27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27"/>
      <c r="AG103" s="27"/>
      <c r="AH103" s="27"/>
      <c r="AI103" s="27"/>
      <c r="AJ103" s="31"/>
      <c r="AK103" s="31"/>
    </row>
    <row r="104" spans="1:37" s="32" customFormat="1" x14ac:dyDescent="0.55000000000000004">
      <c r="A104" s="27"/>
      <c r="B104" s="27"/>
      <c r="C104" s="33"/>
      <c r="D104" s="34"/>
      <c r="E104" s="27"/>
      <c r="F104" s="27"/>
      <c r="G104" s="27"/>
      <c r="H104" s="27"/>
      <c r="I104" s="35"/>
      <c r="J104" s="35"/>
      <c r="K104" s="35"/>
      <c r="L104" s="27"/>
      <c r="M104" s="27"/>
      <c r="N104" s="27"/>
      <c r="O104" s="27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27"/>
      <c r="AG104" s="27"/>
      <c r="AH104" s="27"/>
      <c r="AI104" s="27"/>
      <c r="AJ104" s="31"/>
      <c r="AK104" s="31"/>
    </row>
    <row r="105" spans="1:37" s="32" customFormat="1" x14ac:dyDescent="0.55000000000000004">
      <c r="A105" s="27"/>
      <c r="B105" s="27"/>
      <c r="C105" s="33"/>
      <c r="D105" s="34"/>
      <c r="E105" s="27"/>
      <c r="F105" s="27"/>
      <c r="G105" s="27"/>
      <c r="H105" s="27"/>
      <c r="I105" s="35"/>
      <c r="J105" s="35"/>
      <c r="K105" s="35"/>
      <c r="L105" s="27"/>
      <c r="M105" s="27"/>
      <c r="N105" s="27"/>
      <c r="O105" s="27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27"/>
      <c r="AG105" s="27"/>
      <c r="AH105" s="27"/>
      <c r="AI105" s="27"/>
      <c r="AJ105" s="31"/>
      <c r="AK105" s="31"/>
    </row>
    <row r="106" spans="1:37" s="32" customFormat="1" x14ac:dyDescent="0.55000000000000004">
      <c r="A106" s="27"/>
      <c r="B106" s="27"/>
      <c r="C106" s="33"/>
      <c r="D106" s="34"/>
      <c r="E106" s="27"/>
      <c r="F106" s="27"/>
      <c r="G106" s="27"/>
      <c r="H106" s="27"/>
      <c r="I106" s="35"/>
      <c r="J106" s="35"/>
      <c r="K106" s="35"/>
      <c r="L106" s="27"/>
      <c r="M106" s="27"/>
      <c r="N106" s="27"/>
      <c r="O106" s="27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27"/>
      <c r="AG106" s="27"/>
      <c r="AH106" s="27"/>
      <c r="AI106" s="27"/>
      <c r="AJ106" s="31"/>
      <c r="AK106" s="31"/>
    </row>
    <row r="107" spans="1:37" s="32" customFormat="1" x14ac:dyDescent="0.55000000000000004">
      <c r="A107" s="27"/>
      <c r="B107" s="27"/>
      <c r="C107" s="33"/>
      <c r="D107" s="34"/>
      <c r="E107" s="27"/>
      <c r="F107" s="27"/>
      <c r="G107" s="27"/>
      <c r="H107" s="27"/>
      <c r="I107" s="35"/>
      <c r="J107" s="35"/>
      <c r="K107" s="35"/>
      <c r="L107" s="27"/>
      <c r="M107" s="27"/>
      <c r="N107" s="27"/>
      <c r="O107" s="27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27"/>
      <c r="AG107" s="27"/>
      <c r="AH107" s="27"/>
      <c r="AI107" s="27"/>
      <c r="AJ107" s="31"/>
      <c r="AK107" s="31"/>
    </row>
    <row r="108" spans="1:37" s="32" customFormat="1" x14ac:dyDescent="0.55000000000000004">
      <c r="A108" s="27"/>
      <c r="B108" s="27"/>
      <c r="C108" s="33"/>
      <c r="D108" s="34"/>
      <c r="E108" s="27"/>
      <c r="F108" s="27"/>
      <c r="G108" s="27"/>
      <c r="H108" s="27"/>
      <c r="I108" s="35"/>
      <c r="J108" s="35"/>
      <c r="K108" s="35"/>
      <c r="L108" s="27"/>
      <c r="M108" s="27"/>
      <c r="N108" s="27"/>
      <c r="O108" s="27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27"/>
      <c r="AG108" s="27"/>
      <c r="AH108" s="27"/>
      <c r="AI108" s="27"/>
      <c r="AJ108" s="31"/>
      <c r="AK108" s="31"/>
    </row>
    <row r="109" spans="1:37" s="32" customFormat="1" x14ac:dyDescent="0.55000000000000004">
      <c r="A109" s="27"/>
      <c r="B109" s="27"/>
      <c r="C109" s="33"/>
      <c r="D109" s="34"/>
      <c r="E109" s="27"/>
      <c r="F109" s="27"/>
      <c r="G109" s="27"/>
      <c r="H109" s="27"/>
      <c r="I109" s="35"/>
      <c r="J109" s="35"/>
      <c r="K109" s="35"/>
      <c r="L109" s="27"/>
      <c r="M109" s="27"/>
      <c r="N109" s="27"/>
      <c r="O109" s="27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27"/>
      <c r="AG109" s="27"/>
      <c r="AH109" s="27"/>
      <c r="AI109" s="27"/>
      <c r="AJ109" s="31"/>
      <c r="AK109" s="31"/>
    </row>
    <row r="110" spans="1:37" s="32" customFormat="1" x14ac:dyDescent="0.55000000000000004">
      <c r="A110" s="27"/>
      <c r="B110" s="27"/>
      <c r="C110" s="33"/>
      <c r="D110" s="34"/>
      <c r="E110" s="27"/>
      <c r="F110" s="27"/>
      <c r="G110" s="27"/>
      <c r="H110" s="27"/>
      <c r="I110" s="35"/>
      <c r="J110" s="35"/>
      <c r="K110" s="35"/>
      <c r="L110" s="27"/>
      <c r="M110" s="27"/>
      <c r="N110" s="27"/>
      <c r="O110" s="27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27"/>
      <c r="AG110" s="27"/>
      <c r="AH110" s="27"/>
      <c r="AI110" s="27"/>
      <c r="AJ110" s="31"/>
      <c r="AK110" s="31"/>
    </row>
    <row r="111" spans="1:37" s="32" customFormat="1" x14ac:dyDescent="0.55000000000000004">
      <c r="A111" s="27"/>
      <c r="B111" s="27"/>
      <c r="C111" s="33"/>
      <c r="D111" s="34"/>
      <c r="E111" s="27"/>
      <c r="F111" s="27"/>
      <c r="G111" s="27"/>
      <c r="H111" s="27"/>
      <c r="I111" s="35"/>
      <c r="J111" s="35"/>
      <c r="K111" s="35"/>
      <c r="L111" s="27"/>
      <c r="M111" s="27"/>
      <c r="N111" s="27"/>
      <c r="O111" s="27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27"/>
      <c r="AG111" s="27"/>
      <c r="AH111" s="27"/>
      <c r="AI111" s="27"/>
      <c r="AJ111" s="31"/>
      <c r="AK111" s="31"/>
    </row>
    <row r="112" spans="1:37" s="32" customFormat="1" x14ac:dyDescent="0.55000000000000004">
      <c r="A112" s="27"/>
      <c r="B112" s="27"/>
      <c r="C112" s="33"/>
      <c r="D112" s="34"/>
      <c r="E112" s="27"/>
      <c r="F112" s="27"/>
      <c r="G112" s="27"/>
      <c r="H112" s="27"/>
      <c r="I112" s="35"/>
      <c r="J112" s="35"/>
      <c r="K112" s="35"/>
      <c r="L112" s="27"/>
      <c r="M112" s="27"/>
      <c r="N112" s="27"/>
      <c r="O112" s="27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27"/>
      <c r="AG112" s="27"/>
      <c r="AH112" s="27"/>
      <c r="AI112" s="27"/>
      <c r="AJ112" s="31"/>
      <c r="AK112" s="31"/>
    </row>
    <row r="113" spans="1:37" s="32" customFormat="1" x14ac:dyDescent="0.55000000000000004">
      <c r="A113" s="27"/>
      <c r="B113" s="27"/>
      <c r="C113" s="33"/>
      <c r="D113" s="34"/>
      <c r="E113" s="27"/>
      <c r="F113" s="27"/>
      <c r="G113" s="27"/>
      <c r="H113" s="27"/>
      <c r="I113" s="35"/>
      <c r="J113" s="35"/>
      <c r="K113" s="35"/>
      <c r="L113" s="27"/>
      <c r="M113" s="27"/>
      <c r="N113" s="27"/>
      <c r="O113" s="27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27"/>
      <c r="AG113" s="27"/>
      <c r="AH113" s="27"/>
      <c r="AI113" s="27"/>
      <c r="AJ113" s="31"/>
      <c r="AK113" s="31"/>
    </row>
    <row r="114" spans="1:37" s="32" customFormat="1" x14ac:dyDescent="0.55000000000000004">
      <c r="A114" s="27"/>
      <c r="B114" s="27"/>
      <c r="C114" s="33"/>
      <c r="D114" s="34"/>
      <c r="E114" s="27"/>
      <c r="F114" s="27"/>
      <c r="G114" s="27"/>
      <c r="H114" s="27"/>
      <c r="I114" s="35"/>
      <c r="J114" s="35"/>
      <c r="K114" s="35"/>
      <c r="L114" s="27"/>
      <c r="M114" s="27"/>
      <c r="N114" s="27"/>
      <c r="O114" s="27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27"/>
      <c r="AG114" s="27"/>
      <c r="AH114" s="27"/>
      <c r="AI114" s="27"/>
      <c r="AJ114" s="31"/>
      <c r="AK114" s="31"/>
    </row>
    <row r="115" spans="1:37" s="32" customFormat="1" x14ac:dyDescent="0.55000000000000004">
      <c r="A115" s="27"/>
      <c r="B115" s="27"/>
      <c r="C115" s="33"/>
      <c r="D115" s="34"/>
      <c r="E115" s="27"/>
      <c r="F115" s="27"/>
      <c r="G115" s="27"/>
      <c r="H115" s="27"/>
      <c r="I115" s="35"/>
      <c r="J115" s="35"/>
      <c r="K115" s="35"/>
      <c r="L115" s="27"/>
      <c r="M115" s="27"/>
      <c r="N115" s="27"/>
      <c r="O115" s="27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27"/>
      <c r="AG115" s="27"/>
      <c r="AH115" s="27"/>
      <c r="AI115" s="27"/>
      <c r="AJ115" s="31"/>
      <c r="AK115" s="31"/>
    </row>
    <row r="116" spans="1:37" s="32" customFormat="1" x14ac:dyDescent="0.55000000000000004">
      <c r="A116" s="27"/>
      <c r="B116" s="27"/>
      <c r="C116" s="33"/>
      <c r="D116" s="34"/>
      <c r="E116" s="27"/>
      <c r="F116" s="27"/>
      <c r="G116" s="27"/>
      <c r="H116" s="27"/>
      <c r="I116" s="35"/>
      <c r="J116" s="35"/>
      <c r="K116" s="35"/>
      <c r="L116" s="27"/>
      <c r="M116" s="27"/>
      <c r="N116" s="27"/>
      <c r="O116" s="27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27"/>
      <c r="AG116" s="27"/>
      <c r="AH116" s="27"/>
      <c r="AI116" s="27"/>
      <c r="AJ116" s="31"/>
      <c r="AK116" s="31"/>
    </row>
    <row r="117" spans="1:37" s="32" customFormat="1" x14ac:dyDescent="0.55000000000000004">
      <c r="A117" s="27"/>
      <c r="B117" s="27"/>
      <c r="C117" s="33"/>
      <c r="D117" s="34"/>
      <c r="E117" s="27"/>
      <c r="F117" s="27"/>
      <c r="G117" s="27"/>
      <c r="H117" s="27"/>
      <c r="I117" s="35"/>
      <c r="J117" s="35"/>
      <c r="K117" s="35"/>
      <c r="L117" s="27"/>
      <c r="M117" s="27"/>
      <c r="N117" s="27"/>
      <c r="O117" s="27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27"/>
      <c r="AG117" s="27"/>
      <c r="AH117" s="27"/>
      <c r="AI117" s="27"/>
      <c r="AJ117" s="31"/>
      <c r="AK117" s="31"/>
    </row>
    <row r="118" spans="1:37" s="32" customFormat="1" x14ac:dyDescent="0.55000000000000004">
      <c r="A118" s="27"/>
      <c r="B118" s="27"/>
      <c r="C118" s="33"/>
      <c r="D118" s="34"/>
      <c r="E118" s="27"/>
      <c r="F118" s="27"/>
      <c r="G118" s="27"/>
      <c r="H118" s="27"/>
      <c r="I118" s="35"/>
      <c r="J118" s="35"/>
      <c r="K118" s="35"/>
      <c r="L118" s="27"/>
      <c r="M118" s="27"/>
      <c r="N118" s="27"/>
      <c r="O118" s="27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27"/>
      <c r="AG118" s="27"/>
      <c r="AH118" s="27"/>
      <c r="AI118" s="27"/>
      <c r="AJ118" s="31"/>
      <c r="AK118" s="31"/>
    </row>
    <row r="119" spans="1:37" s="32" customFormat="1" x14ac:dyDescent="0.55000000000000004">
      <c r="A119" s="27"/>
      <c r="B119" s="27"/>
      <c r="C119" s="33"/>
      <c r="D119" s="34"/>
      <c r="E119" s="27"/>
      <c r="F119" s="27"/>
      <c r="G119" s="27"/>
      <c r="H119" s="27"/>
      <c r="I119" s="35"/>
      <c r="J119" s="35"/>
      <c r="K119" s="35"/>
      <c r="L119" s="27"/>
      <c r="M119" s="27"/>
      <c r="N119" s="27"/>
      <c r="O119" s="27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27"/>
      <c r="AG119" s="27"/>
      <c r="AH119" s="27"/>
      <c r="AI119" s="27"/>
      <c r="AJ119" s="31"/>
      <c r="AK119" s="31"/>
    </row>
    <row r="120" spans="1:37" s="32" customFormat="1" x14ac:dyDescent="0.55000000000000004">
      <c r="A120" s="27"/>
      <c r="B120" s="27"/>
      <c r="C120" s="33"/>
      <c r="D120" s="34"/>
      <c r="E120" s="27"/>
      <c r="F120" s="27"/>
      <c r="G120" s="27"/>
      <c r="H120" s="27"/>
      <c r="I120" s="35"/>
      <c r="J120" s="35"/>
      <c r="K120" s="35"/>
      <c r="L120" s="27"/>
      <c r="M120" s="27"/>
      <c r="N120" s="27"/>
      <c r="O120" s="27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27"/>
      <c r="AG120" s="27"/>
      <c r="AH120" s="27"/>
      <c r="AI120" s="27"/>
      <c r="AJ120" s="31"/>
      <c r="AK120" s="31"/>
    </row>
    <row r="121" spans="1:37" s="32" customFormat="1" x14ac:dyDescent="0.55000000000000004">
      <c r="A121" s="27"/>
      <c r="B121" s="27"/>
      <c r="C121" s="33"/>
      <c r="D121" s="34"/>
      <c r="E121" s="27"/>
      <c r="F121" s="27"/>
      <c r="G121" s="27"/>
      <c r="H121" s="27"/>
      <c r="I121" s="35"/>
      <c r="J121" s="35"/>
      <c r="K121" s="35"/>
      <c r="L121" s="27"/>
      <c r="M121" s="27"/>
      <c r="N121" s="27"/>
      <c r="O121" s="27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27"/>
      <c r="AG121" s="27"/>
      <c r="AH121" s="27"/>
      <c r="AI121" s="27"/>
      <c r="AJ121" s="31"/>
      <c r="AK121" s="31"/>
    </row>
    <row r="122" spans="1:37" s="32" customFormat="1" x14ac:dyDescent="0.55000000000000004">
      <c r="A122" s="27"/>
      <c r="B122" s="27"/>
      <c r="C122" s="33"/>
      <c r="D122" s="34"/>
      <c r="E122" s="27"/>
      <c r="F122" s="27"/>
      <c r="G122" s="27"/>
      <c r="H122" s="27"/>
      <c r="I122" s="35"/>
      <c r="J122" s="35"/>
      <c r="K122" s="35"/>
      <c r="L122" s="27"/>
      <c r="M122" s="27"/>
      <c r="N122" s="27"/>
      <c r="O122" s="27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27"/>
      <c r="AG122" s="27"/>
      <c r="AH122" s="27"/>
      <c r="AI122" s="27"/>
      <c r="AJ122" s="31"/>
      <c r="AK122" s="31"/>
    </row>
    <row r="123" spans="1:37" s="32" customFormat="1" x14ac:dyDescent="0.55000000000000004">
      <c r="A123" s="27"/>
      <c r="B123" s="27"/>
      <c r="C123" s="33"/>
      <c r="D123" s="34"/>
      <c r="E123" s="27"/>
      <c r="F123" s="27"/>
      <c r="G123" s="27"/>
      <c r="H123" s="27"/>
      <c r="I123" s="35"/>
      <c r="J123" s="35"/>
      <c r="K123" s="35"/>
      <c r="L123" s="27"/>
      <c r="M123" s="27"/>
      <c r="N123" s="27"/>
      <c r="O123" s="27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27"/>
      <c r="AG123" s="27"/>
      <c r="AH123" s="27"/>
      <c r="AI123" s="27"/>
      <c r="AJ123" s="31"/>
      <c r="AK123" s="31"/>
    </row>
    <row r="124" spans="1:37" s="32" customFormat="1" x14ac:dyDescent="0.55000000000000004">
      <c r="A124" s="27"/>
      <c r="B124" s="27"/>
      <c r="C124" s="33"/>
      <c r="D124" s="34"/>
      <c r="E124" s="27"/>
      <c r="F124" s="27"/>
      <c r="G124" s="27"/>
      <c r="H124" s="27"/>
      <c r="I124" s="35"/>
      <c r="J124" s="35"/>
      <c r="K124" s="35"/>
      <c r="L124" s="27"/>
      <c r="M124" s="27"/>
      <c r="N124" s="27"/>
      <c r="O124" s="27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27"/>
      <c r="AG124" s="27"/>
      <c r="AH124" s="27"/>
      <c r="AI124" s="27"/>
      <c r="AJ124" s="31"/>
      <c r="AK124" s="31"/>
    </row>
    <row r="125" spans="1:37" s="32" customFormat="1" x14ac:dyDescent="0.55000000000000004">
      <c r="A125" s="27"/>
      <c r="B125" s="27"/>
      <c r="C125" s="33"/>
      <c r="D125" s="34"/>
      <c r="E125" s="27"/>
      <c r="F125" s="27"/>
      <c r="G125" s="27"/>
      <c r="H125" s="27"/>
      <c r="I125" s="35"/>
      <c r="J125" s="35"/>
      <c r="K125" s="35"/>
      <c r="L125" s="27"/>
      <c r="M125" s="27"/>
      <c r="N125" s="27"/>
      <c r="O125" s="27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27"/>
      <c r="AG125" s="27"/>
      <c r="AH125" s="27"/>
      <c r="AI125" s="27"/>
      <c r="AJ125" s="31"/>
      <c r="AK125" s="31"/>
    </row>
    <row r="126" spans="1:37" s="32" customFormat="1" x14ac:dyDescent="0.55000000000000004">
      <c r="A126" s="27"/>
      <c r="B126" s="27"/>
      <c r="C126" s="33"/>
      <c r="D126" s="34"/>
      <c r="E126" s="27"/>
      <c r="F126" s="27"/>
      <c r="G126" s="27"/>
      <c r="H126" s="27"/>
      <c r="I126" s="35"/>
      <c r="J126" s="35"/>
      <c r="K126" s="35"/>
      <c r="L126" s="27"/>
      <c r="M126" s="27"/>
      <c r="N126" s="27"/>
      <c r="O126" s="27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27"/>
      <c r="AG126" s="27"/>
      <c r="AH126" s="27"/>
      <c r="AI126" s="27"/>
      <c r="AJ126" s="31"/>
      <c r="AK126" s="31"/>
    </row>
    <row r="127" spans="1:37" s="32" customFormat="1" x14ac:dyDescent="0.55000000000000004">
      <c r="A127" s="27"/>
      <c r="B127" s="27"/>
      <c r="C127" s="33"/>
      <c r="D127" s="34"/>
      <c r="E127" s="27"/>
      <c r="F127" s="27"/>
      <c r="G127" s="27"/>
      <c r="H127" s="27"/>
      <c r="I127" s="35"/>
      <c r="J127" s="35"/>
      <c r="K127" s="35"/>
      <c r="L127" s="27"/>
      <c r="M127" s="27"/>
      <c r="N127" s="27"/>
      <c r="O127" s="27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27"/>
      <c r="AG127" s="27"/>
      <c r="AH127" s="27"/>
      <c r="AI127" s="27"/>
      <c r="AJ127" s="31"/>
      <c r="AK127" s="31"/>
    </row>
    <row r="128" spans="1:37" s="32" customFormat="1" x14ac:dyDescent="0.55000000000000004">
      <c r="A128" s="27"/>
      <c r="B128" s="27"/>
      <c r="C128" s="33"/>
      <c r="D128" s="34"/>
      <c r="E128" s="27"/>
      <c r="F128" s="27"/>
      <c r="G128" s="27"/>
      <c r="H128" s="27"/>
      <c r="I128" s="35"/>
      <c r="J128" s="35"/>
      <c r="K128" s="35"/>
      <c r="L128" s="27"/>
      <c r="M128" s="27"/>
      <c r="N128" s="27"/>
      <c r="O128" s="27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27"/>
      <c r="AG128" s="27"/>
      <c r="AH128" s="27"/>
      <c r="AI128" s="27"/>
      <c r="AJ128" s="31"/>
      <c r="AK128" s="31"/>
    </row>
    <row r="129" spans="1:37" s="32" customFormat="1" x14ac:dyDescent="0.55000000000000004">
      <c r="A129" s="27"/>
      <c r="B129" s="27"/>
      <c r="C129" s="33"/>
      <c r="D129" s="34"/>
      <c r="E129" s="27"/>
      <c r="F129" s="27"/>
      <c r="G129" s="27"/>
      <c r="H129" s="27"/>
      <c r="I129" s="35"/>
      <c r="J129" s="35"/>
      <c r="K129" s="35"/>
      <c r="L129" s="27"/>
      <c r="M129" s="27"/>
      <c r="N129" s="27"/>
      <c r="O129" s="27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27"/>
      <c r="AG129" s="27"/>
      <c r="AH129" s="27"/>
      <c r="AI129" s="27"/>
      <c r="AJ129" s="31"/>
      <c r="AK129" s="31"/>
    </row>
    <row r="130" spans="1:37" s="32" customFormat="1" x14ac:dyDescent="0.55000000000000004">
      <c r="A130" s="27"/>
      <c r="B130" s="27"/>
      <c r="C130" s="33"/>
      <c r="D130" s="34"/>
      <c r="E130" s="27"/>
      <c r="F130" s="27"/>
      <c r="G130" s="27"/>
      <c r="H130" s="27"/>
      <c r="I130" s="35"/>
      <c r="J130" s="35"/>
      <c r="K130" s="35"/>
      <c r="L130" s="27"/>
      <c r="M130" s="27"/>
      <c r="N130" s="27"/>
      <c r="O130" s="27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27"/>
      <c r="AG130" s="27"/>
      <c r="AH130" s="27"/>
      <c r="AI130" s="27"/>
      <c r="AJ130" s="31"/>
      <c r="AK130" s="31"/>
    </row>
    <row r="131" spans="1:37" s="32" customFormat="1" x14ac:dyDescent="0.55000000000000004">
      <c r="A131" s="27"/>
      <c r="B131" s="27"/>
      <c r="C131" s="33"/>
      <c r="D131" s="34"/>
      <c r="E131" s="27"/>
      <c r="F131" s="27"/>
      <c r="G131" s="27"/>
      <c r="H131" s="27"/>
      <c r="I131" s="35"/>
      <c r="J131" s="35"/>
      <c r="K131" s="35"/>
      <c r="L131" s="27"/>
      <c r="M131" s="27"/>
      <c r="N131" s="27"/>
      <c r="O131" s="27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27"/>
      <c r="AG131" s="27"/>
      <c r="AH131" s="27"/>
      <c r="AI131" s="27"/>
      <c r="AJ131" s="31"/>
      <c r="AK131" s="31"/>
    </row>
    <row r="132" spans="1:37" s="32" customFormat="1" x14ac:dyDescent="0.55000000000000004">
      <c r="A132" s="27"/>
      <c r="B132" s="27"/>
      <c r="C132" s="33"/>
      <c r="D132" s="34"/>
      <c r="E132" s="27"/>
      <c r="F132" s="27"/>
      <c r="G132" s="27"/>
      <c r="H132" s="27"/>
      <c r="I132" s="35"/>
      <c r="J132" s="35"/>
      <c r="K132" s="35"/>
      <c r="L132" s="27"/>
      <c r="M132" s="27"/>
      <c r="N132" s="27"/>
      <c r="O132" s="27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27"/>
      <c r="AG132" s="27"/>
      <c r="AH132" s="27"/>
      <c r="AI132" s="27"/>
      <c r="AJ132" s="31"/>
      <c r="AK132" s="31"/>
    </row>
    <row r="133" spans="1:37" s="32" customFormat="1" x14ac:dyDescent="0.55000000000000004">
      <c r="A133" s="27"/>
      <c r="B133" s="27"/>
      <c r="C133" s="33"/>
      <c r="D133" s="34"/>
      <c r="E133" s="27"/>
      <c r="F133" s="27"/>
      <c r="G133" s="27"/>
      <c r="H133" s="27"/>
      <c r="I133" s="35"/>
      <c r="J133" s="35"/>
      <c r="K133" s="35"/>
      <c r="L133" s="27"/>
      <c r="M133" s="27"/>
      <c r="N133" s="27"/>
      <c r="O133" s="27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27"/>
      <c r="AG133" s="27"/>
      <c r="AH133" s="27"/>
      <c r="AI133" s="27"/>
      <c r="AJ133" s="31"/>
      <c r="AK133" s="31"/>
    </row>
    <row r="134" spans="1:37" s="32" customFormat="1" x14ac:dyDescent="0.55000000000000004">
      <c r="A134" s="27"/>
      <c r="B134" s="27"/>
      <c r="C134" s="33"/>
      <c r="D134" s="34"/>
      <c r="E134" s="27"/>
      <c r="F134" s="27"/>
      <c r="G134" s="27"/>
      <c r="H134" s="27"/>
      <c r="I134" s="35"/>
      <c r="J134" s="35"/>
      <c r="K134" s="35"/>
      <c r="L134" s="27"/>
      <c r="M134" s="27"/>
      <c r="N134" s="27"/>
      <c r="O134" s="27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27"/>
      <c r="AG134" s="27"/>
      <c r="AH134" s="27"/>
      <c r="AI134" s="27"/>
      <c r="AJ134" s="31"/>
      <c r="AK134" s="31"/>
    </row>
    <row r="135" spans="1:37" s="32" customFormat="1" x14ac:dyDescent="0.55000000000000004">
      <c r="A135" s="27"/>
      <c r="B135" s="27"/>
      <c r="C135" s="33"/>
      <c r="D135" s="34"/>
      <c r="E135" s="27"/>
      <c r="F135" s="27"/>
      <c r="G135" s="27"/>
      <c r="H135" s="27"/>
      <c r="I135" s="35"/>
      <c r="J135" s="35"/>
      <c r="K135" s="35"/>
      <c r="L135" s="27"/>
      <c r="M135" s="27"/>
      <c r="N135" s="27"/>
      <c r="O135" s="27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27"/>
      <c r="AG135" s="27"/>
      <c r="AH135" s="27"/>
      <c r="AI135" s="27"/>
      <c r="AJ135" s="31"/>
      <c r="AK135" s="31"/>
    </row>
  </sheetData>
  <sheetProtection formatCells="0"/>
  <dataConsolidate/>
  <mergeCells count="100">
    <mergeCell ref="A92:C93"/>
    <mergeCell ref="D92:D93"/>
    <mergeCell ref="E92:E93"/>
    <mergeCell ref="F92:F93"/>
    <mergeCell ref="G92:G93"/>
    <mergeCell ref="H92:H93"/>
    <mergeCell ref="N90:N91"/>
    <mergeCell ref="O90:O91"/>
    <mergeCell ref="E95:G95"/>
    <mergeCell ref="P94:S94"/>
    <mergeCell ref="L92:L93"/>
    <mergeCell ref="H90:H91"/>
    <mergeCell ref="L90:L91"/>
    <mergeCell ref="M90:M91"/>
    <mergeCell ref="M92:M93"/>
    <mergeCell ref="N92:N93"/>
    <mergeCell ref="O92:O93"/>
    <mergeCell ref="P93:S93"/>
    <mergeCell ref="I90:I91"/>
    <mergeCell ref="I92:I93"/>
    <mergeCell ref="J92:J93"/>
    <mergeCell ref="T94:W94"/>
    <mergeCell ref="X94:AA94"/>
    <mergeCell ref="P91:S91"/>
    <mergeCell ref="T91:W91"/>
    <mergeCell ref="X91:AA91"/>
    <mergeCell ref="T93:W93"/>
    <mergeCell ref="X93:AA93"/>
    <mergeCell ref="AB94:AE94"/>
    <mergeCell ref="AF94:AI94"/>
    <mergeCell ref="AJ90:AJ91"/>
    <mergeCell ref="AJ94:AM94"/>
    <mergeCell ref="AK90:AK91"/>
    <mergeCell ref="AB91:AE91"/>
    <mergeCell ref="AF91:AI91"/>
    <mergeCell ref="AJ92:AJ93"/>
    <mergeCell ref="AM92:AM93"/>
    <mergeCell ref="AB93:AE93"/>
    <mergeCell ref="AF93:AI93"/>
    <mergeCell ref="AK92:AK93"/>
    <mergeCell ref="AM90:AM91"/>
    <mergeCell ref="H88:H89"/>
    <mergeCell ref="N88:N89"/>
    <mergeCell ref="I88:I89"/>
    <mergeCell ref="J88:J89"/>
    <mergeCell ref="J90:J91"/>
    <mergeCell ref="K90:K91"/>
    <mergeCell ref="A88:C89"/>
    <mergeCell ref="D88:D89"/>
    <mergeCell ref="E88:E89"/>
    <mergeCell ref="F88:F89"/>
    <mergeCell ref="G88:G89"/>
    <mergeCell ref="A90:C91"/>
    <mergeCell ref="D90:D91"/>
    <mergeCell ref="E90:E91"/>
    <mergeCell ref="F90:F91"/>
    <mergeCell ref="G90:G91"/>
    <mergeCell ref="L88:L89"/>
    <mergeCell ref="M88:M89"/>
    <mergeCell ref="O88:O89"/>
    <mergeCell ref="AJ88:AJ89"/>
    <mergeCell ref="N4:N6"/>
    <mergeCell ref="O4:O6"/>
    <mergeCell ref="X4:AE4"/>
    <mergeCell ref="AF4:AI4"/>
    <mergeCell ref="AJ4:AM4"/>
    <mergeCell ref="P5:S5"/>
    <mergeCell ref="AM5:AM6"/>
    <mergeCell ref="AK5:AK6"/>
    <mergeCell ref="AL5:AL6"/>
    <mergeCell ref="AG5:AG6"/>
    <mergeCell ref="T5:W5"/>
    <mergeCell ref="X5:AA5"/>
    <mergeCell ref="AB5:AE5"/>
    <mergeCell ref="AF5:AF6"/>
    <mergeCell ref="AM88:AM89"/>
    <mergeCell ref="AK88:AK89"/>
    <mergeCell ref="AI5:AI6"/>
    <mergeCell ref="AJ5:AJ6"/>
    <mergeCell ref="P89:S89"/>
    <mergeCell ref="T89:W89"/>
    <mergeCell ref="X89:AA89"/>
    <mergeCell ref="AB89:AE89"/>
    <mergeCell ref="AF89:AI89"/>
    <mergeCell ref="K92:K93"/>
    <mergeCell ref="K88:K89"/>
    <mergeCell ref="A1:AM1"/>
    <mergeCell ref="A3:A6"/>
    <mergeCell ref="B3:B6"/>
    <mergeCell ref="C3:C6"/>
    <mergeCell ref="D3:D6"/>
    <mergeCell ref="E3:O3"/>
    <mergeCell ref="P3:AE3"/>
    <mergeCell ref="AF3:AM3"/>
    <mergeCell ref="E4:E6"/>
    <mergeCell ref="F4:F6"/>
    <mergeCell ref="G4:G6"/>
    <mergeCell ref="H4:H6"/>
    <mergeCell ref="AH5:AH6"/>
    <mergeCell ref="P4:W4"/>
  </mergeCells>
  <printOptions horizontalCentered="1" verticalCentered="1"/>
  <pageMargins left="0.19685039370078741" right="0.19685039370078741" top="0" bottom="3.937007874015748E-2" header="0" footer="0"/>
  <pageSetup paperSize="9" scale="15" orientation="landscape" horizontalDpi="4294967295" verticalDpi="4294967295" r:id="rId1"/>
  <headerFooter alignWithMargins="0"/>
  <colBreaks count="1" manualBreakCount="1">
    <brk id="39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zalacznik_nr_1</vt:lpstr>
      <vt:lpstr>zalacznik_nr_2</vt:lpstr>
      <vt:lpstr>zalacznik_nr_3</vt:lpstr>
      <vt:lpstr>zalacznik_nr_2!Obszar_wydruku</vt:lpstr>
      <vt:lpstr>zalacznik_nr_3!Obszar_wydruku</vt:lpstr>
    </vt:vector>
  </TitlesOfParts>
  <Company>PWSZ Konin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Zimny</dc:creator>
  <cp:lastModifiedBy>Dziekan WNoZ</cp:lastModifiedBy>
  <cp:lastPrinted>2021-01-13T13:24:27Z</cp:lastPrinted>
  <dcterms:created xsi:type="dcterms:W3CDTF">2000-08-09T08:42:37Z</dcterms:created>
  <dcterms:modified xsi:type="dcterms:W3CDTF">2022-04-25T11:23:10Z</dcterms:modified>
</cp:coreProperties>
</file>