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ee3916d9e020a8fb/Documents/PWSZ Konin/PWSZ WNET/WNET Plany studiów/plany_programy_studiow_2022_2025-26/"/>
    </mc:Choice>
  </mc:AlternateContent>
  <xr:revisionPtr revIDLastSave="16" documentId="11_0137C421A6DE07AD0929F8213E1A22BA5412320F" xr6:coauthVersionLast="47" xr6:coauthVersionMax="47" xr10:uidLastSave="{D33B5050-5E1F-4A71-97F0-3AE53EEBBD4D}"/>
  <bookViews>
    <workbookView xWindow="-96" yWindow="-96" windowWidth="23232" windowHeight="12432" xr2:uid="{00000000-000D-0000-FFFF-FFFF00000000}"/>
  </bookViews>
  <sheets>
    <sheet name="zalacznik_nr_1" sheetId="4" r:id="rId1"/>
    <sheet name="zalacznik_nr_2" sheetId="3" r:id="rId2"/>
    <sheet name="zalacznik_nr_3" sheetId="2" r:id="rId3"/>
  </sheets>
  <definedNames>
    <definedName name="_xlnm.Print_Area" localSheetId="1">zalacznik_nr_2!$A$1:$BC$92</definedName>
    <definedName name="OLE_LINK1" localSheetId="1">zalacznik_nr_2!#REF!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8" i="3" l="1"/>
  <c r="K28" i="2"/>
  <c r="L28" i="2"/>
  <c r="L91" i="2" s="1"/>
  <c r="M28" i="2"/>
  <c r="K17" i="2"/>
  <c r="L17" i="2"/>
  <c r="M17" i="2"/>
  <c r="J8" i="3"/>
  <c r="K81" i="2"/>
  <c r="L81" i="2"/>
  <c r="M81" i="2"/>
  <c r="N81" i="2"/>
  <c r="K73" i="2"/>
  <c r="L73" i="2"/>
  <c r="M73" i="2"/>
  <c r="N73" i="2"/>
  <c r="K65" i="2"/>
  <c r="L65" i="2"/>
  <c r="M65" i="2"/>
  <c r="N65" i="2"/>
  <c r="K57" i="2"/>
  <c r="L57" i="2"/>
  <c r="M57" i="2"/>
  <c r="N57" i="2"/>
  <c r="K41" i="2"/>
  <c r="L41" i="2"/>
  <c r="M41" i="2"/>
  <c r="N41" i="2"/>
  <c r="K7" i="2"/>
  <c r="L7" i="2"/>
  <c r="M7" i="2"/>
  <c r="N7" i="2"/>
  <c r="P18" i="3"/>
  <c r="O18" i="3"/>
  <c r="AS7" i="2"/>
  <c r="AS17" i="2"/>
  <c r="AS28" i="2"/>
  <c r="AS41" i="2"/>
  <c r="AS65" i="2"/>
  <c r="AS81" i="2"/>
  <c r="O66" i="3"/>
  <c r="O68" i="3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T28" i="2"/>
  <c r="AU28" i="2"/>
  <c r="AU7" i="2"/>
  <c r="AU17" i="2"/>
  <c r="AU41" i="2"/>
  <c r="AU65" i="2"/>
  <c r="AU81" i="2"/>
  <c r="AV28" i="2"/>
  <c r="AW28" i="2"/>
  <c r="AX28" i="2"/>
  <c r="AY28" i="2"/>
  <c r="AZ28" i="2"/>
  <c r="BA28" i="2"/>
  <c r="BB28" i="2"/>
  <c r="BC28" i="2"/>
  <c r="BC7" i="2"/>
  <c r="BC17" i="2"/>
  <c r="BC41" i="2"/>
  <c r="BC57" i="2"/>
  <c r="BC81" i="2"/>
  <c r="BD28" i="2"/>
  <c r="BG28" i="2"/>
  <c r="BH28" i="2"/>
  <c r="I17" i="2"/>
  <c r="J17" i="2"/>
  <c r="N17" i="2"/>
  <c r="Q17" i="2"/>
  <c r="R17" i="2"/>
  <c r="S17" i="2"/>
  <c r="T17" i="2"/>
  <c r="U17" i="2"/>
  <c r="V17" i="2"/>
  <c r="W17" i="2"/>
  <c r="X17" i="2"/>
  <c r="Y17" i="2"/>
  <c r="Z17" i="2"/>
  <c r="AA17" i="2"/>
  <c r="AB17" i="2"/>
  <c r="AB7" i="2"/>
  <c r="AB41" i="2"/>
  <c r="AB73" i="2"/>
  <c r="AB81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T17" i="2"/>
  <c r="AT7" i="2"/>
  <c r="AT41" i="2"/>
  <c r="AT65" i="2"/>
  <c r="AT81" i="2"/>
  <c r="AV17" i="2"/>
  <c r="AW17" i="2"/>
  <c r="AX17" i="2"/>
  <c r="AY17" i="2"/>
  <c r="AZ17" i="2"/>
  <c r="BA17" i="2"/>
  <c r="BB17" i="2"/>
  <c r="BD17" i="2"/>
  <c r="BG17" i="2"/>
  <c r="BH17" i="2"/>
  <c r="J41" i="2"/>
  <c r="I41" i="2"/>
  <c r="P8" i="2"/>
  <c r="V41" i="2"/>
  <c r="W41" i="2"/>
  <c r="X41" i="2"/>
  <c r="Y41" i="2"/>
  <c r="Z41" i="2"/>
  <c r="AA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V41" i="2"/>
  <c r="AW41" i="2"/>
  <c r="AX41" i="2"/>
  <c r="AY41" i="2"/>
  <c r="AZ41" i="2"/>
  <c r="BA41" i="2"/>
  <c r="BB41" i="2"/>
  <c r="BD41" i="2"/>
  <c r="BG41" i="2"/>
  <c r="BH41" i="2"/>
  <c r="U41" i="2"/>
  <c r="R41" i="2"/>
  <c r="S41" i="2"/>
  <c r="T41" i="2"/>
  <c r="Q41" i="2"/>
  <c r="I83" i="3"/>
  <c r="K83" i="3"/>
  <c r="J83" i="3"/>
  <c r="M83" i="3"/>
  <c r="L83" i="3"/>
  <c r="N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I75" i="3"/>
  <c r="K75" i="3"/>
  <c r="J75" i="3"/>
  <c r="M75" i="3"/>
  <c r="L75" i="3"/>
  <c r="N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BA75" i="3"/>
  <c r="BB75" i="3"/>
  <c r="BC75" i="3"/>
  <c r="I67" i="3"/>
  <c r="K67" i="3"/>
  <c r="J67" i="3"/>
  <c r="M67" i="3"/>
  <c r="L67" i="3"/>
  <c r="N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BA67" i="3"/>
  <c r="BB67" i="3"/>
  <c r="BC67" i="3"/>
  <c r="I59" i="3"/>
  <c r="K59" i="3"/>
  <c r="J59" i="3"/>
  <c r="M59" i="3"/>
  <c r="L59" i="3"/>
  <c r="N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M89" i="3" s="1"/>
  <c r="AN59" i="3"/>
  <c r="AO59" i="3"/>
  <c r="AP59" i="3"/>
  <c r="AQ59" i="3"/>
  <c r="AR59" i="3"/>
  <c r="AS59" i="3"/>
  <c r="AT59" i="3"/>
  <c r="AU59" i="3"/>
  <c r="AV59" i="3"/>
  <c r="AW59" i="3"/>
  <c r="AX59" i="3"/>
  <c r="AY59" i="3"/>
  <c r="BA59" i="3"/>
  <c r="BB59" i="3"/>
  <c r="BC59" i="3"/>
  <c r="I43" i="3"/>
  <c r="K43" i="3"/>
  <c r="J43" i="3"/>
  <c r="M43" i="3"/>
  <c r="L43" i="3"/>
  <c r="N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BA43" i="3"/>
  <c r="BB43" i="3"/>
  <c r="BC43" i="3"/>
  <c r="I30" i="3"/>
  <c r="K30" i="3"/>
  <c r="J30" i="3"/>
  <c r="M30" i="3"/>
  <c r="L30" i="3"/>
  <c r="L89" i="3" s="1"/>
  <c r="N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BA30" i="3"/>
  <c r="BB30" i="3"/>
  <c r="BC30" i="3"/>
  <c r="I19" i="3"/>
  <c r="I8" i="3"/>
  <c r="K19" i="3"/>
  <c r="J19" i="3"/>
  <c r="J91" i="3" s="1"/>
  <c r="M19" i="3"/>
  <c r="L19" i="3"/>
  <c r="L91" i="3" s="1"/>
  <c r="N19" i="3"/>
  <c r="Q19" i="3"/>
  <c r="R19" i="3"/>
  <c r="S19" i="3"/>
  <c r="T19" i="3"/>
  <c r="U19" i="3"/>
  <c r="V19" i="3"/>
  <c r="W19" i="3"/>
  <c r="X19" i="3"/>
  <c r="X8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BA19" i="3"/>
  <c r="BB19" i="3"/>
  <c r="BC19" i="3"/>
  <c r="K8" i="3"/>
  <c r="M8" i="3"/>
  <c r="N8" i="3"/>
  <c r="Q8" i="3"/>
  <c r="R8" i="3"/>
  <c r="S8" i="3"/>
  <c r="T8" i="3"/>
  <c r="U8" i="3"/>
  <c r="V8" i="3"/>
  <c r="W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BA8" i="3"/>
  <c r="BB8" i="3"/>
  <c r="BC8" i="3"/>
  <c r="BR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Z85" i="4"/>
  <c r="AA85" i="4"/>
  <c r="AB85" i="4"/>
  <c r="AC85" i="4"/>
  <c r="AD85" i="4"/>
  <c r="AE85" i="4"/>
  <c r="AF85" i="4"/>
  <c r="AG85" i="4"/>
  <c r="AH85" i="4"/>
  <c r="AI85" i="4"/>
  <c r="AJ85" i="4"/>
  <c r="AK85" i="4"/>
  <c r="AL85" i="4"/>
  <c r="AM85" i="4"/>
  <c r="AN85" i="4"/>
  <c r="AO85" i="4"/>
  <c r="AP85" i="4"/>
  <c r="AQ85" i="4"/>
  <c r="AR85" i="4"/>
  <c r="AS85" i="4"/>
  <c r="AT85" i="4"/>
  <c r="AU85" i="4"/>
  <c r="AV85" i="4"/>
  <c r="AW85" i="4"/>
  <c r="AX85" i="4"/>
  <c r="AY85" i="4"/>
  <c r="AZ85" i="4"/>
  <c r="BA85" i="4"/>
  <c r="BB85" i="4"/>
  <c r="BC85" i="4"/>
  <c r="BD85" i="4"/>
  <c r="BE85" i="4"/>
  <c r="BF85" i="4"/>
  <c r="BG85" i="4"/>
  <c r="BH85" i="4"/>
  <c r="BI85" i="4"/>
  <c r="BJ85" i="4"/>
  <c r="BK85" i="4"/>
  <c r="BL85" i="4"/>
  <c r="BM85" i="4"/>
  <c r="BN85" i="4"/>
  <c r="BO85" i="4"/>
  <c r="BP85" i="4"/>
  <c r="BQ85" i="4"/>
  <c r="C85" i="4"/>
  <c r="BU78" i="4"/>
  <c r="BT78" i="4"/>
  <c r="BS78" i="4"/>
  <c r="BU77" i="4"/>
  <c r="BT77" i="4"/>
  <c r="BS77" i="4"/>
  <c r="BU76" i="4"/>
  <c r="BT76" i="4"/>
  <c r="BS76" i="4"/>
  <c r="BV76" i="4" s="1"/>
  <c r="BU75" i="4"/>
  <c r="BT75" i="4"/>
  <c r="BS75" i="4"/>
  <c r="BU74" i="4"/>
  <c r="BT74" i="4"/>
  <c r="BS74" i="4"/>
  <c r="BU73" i="4"/>
  <c r="BT73" i="4"/>
  <c r="BS73" i="4"/>
  <c r="BU72" i="4"/>
  <c r="BT72" i="4"/>
  <c r="BS72" i="4"/>
  <c r="BU9" i="4"/>
  <c r="BT9" i="4"/>
  <c r="BS9" i="4"/>
  <c r="BV9" i="4" s="1"/>
  <c r="P9" i="2"/>
  <c r="G10" i="2"/>
  <c r="F10" i="2" s="1"/>
  <c r="H10" i="2"/>
  <c r="O10" i="2"/>
  <c r="P10" i="2"/>
  <c r="D10" i="2"/>
  <c r="P80" i="2"/>
  <c r="G80" i="2"/>
  <c r="H80" i="2"/>
  <c r="O80" i="2"/>
  <c r="D80" i="2"/>
  <c r="P79" i="2"/>
  <c r="O79" i="2"/>
  <c r="H79" i="2"/>
  <c r="G79" i="2"/>
  <c r="D79" i="2"/>
  <c r="D74" i="2"/>
  <c r="D75" i="2"/>
  <c r="D76" i="2"/>
  <c r="D77" i="2"/>
  <c r="D78" i="2"/>
  <c r="D8" i="2"/>
  <c r="D9" i="2"/>
  <c r="D11" i="2"/>
  <c r="D12" i="2"/>
  <c r="D13" i="2"/>
  <c r="D14" i="2"/>
  <c r="D15" i="2"/>
  <c r="D16" i="2"/>
  <c r="D18" i="2"/>
  <c r="D19" i="2"/>
  <c r="D20" i="2"/>
  <c r="D21" i="2"/>
  <c r="D22" i="2"/>
  <c r="D23" i="2"/>
  <c r="D24" i="2"/>
  <c r="D25" i="2"/>
  <c r="D26" i="2"/>
  <c r="D29" i="2"/>
  <c r="D30" i="2"/>
  <c r="D31" i="2"/>
  <c r="D32" i="2"/>
  <c r="D33" i="2"/>
  <c r="D34" i="2"/>
  <c r="D35" i="2"/>
  <c r="D36" i="2"/>
  <c r="D37" i="2"/>
  <c r="D38" i="2"/>
  <c r="D39" i="2"/>
  <c r="D40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82" i="2"/>
  <c r="D83" i="2"/>
  <c r="D84" i="2"/>
  <c r="D85" i="2"/>
  <c r="D86" i="2"/>
  <c r="P78" i="2"/>
  <c r="O78" i="2"/>
  <c r="H78" i="2"/>
  <c r="G78" i="2"/>
  <c r="BF77" i="2"/>
  <c r="BF74" i="2"/>
  <c r="P77" i="2"/>
  <c r="O77" i="2"/>
  <c r="H77" i="2"/>
  <c r="G77" i="2"/>
  <c r="P76" i="2"/>
  <c r="O76" i="2"/>
  <c r="O74" i="2"/>
  <c r="O75" i="2"/>
  <c r="H76" i="2"/>
  <c r="G76" i="2"/>
  <c r="H75" i="2"/>
  <c r="G75" i="2"/>
  <c r="P74" i="2"/>
  <c r="H74" i="2"/>
  <c r="G74" i="2"/>
  <c r="BH73" i="2"/>
  <c r="BH7" i="2"/>
  <c r="BH81" i="2"/>
  <c r="BG73" i="2"/>
  <c r="BD73" i="2"/>
  <c r="BD7" i="2"/>
  <c r="BD81" i="2"/>
  <c r="AW7" i="2"/>
  <c r="AW73" i="2"/>
  <c r="AW81" i="2"/>
  <c r="AX7" i="2"/>
  <c r="AX73" i="2"/>
  <c r="AX81" i="2"/>
  <c r="AY7" i="2"/>
  <c r="AY73" i="2"/>
  <c r="AY81" i="2"/>
  <c r="AZ7" i="2"/>
  <c r="AZ73" i="2"/>
  <c r="AZ81" i="2"/>
  <c r="BA7" i="2"/>
  <c r="BA73" i="2"/>
  <c r="BA81" i="2"/>
  <c r="BB7" i="2"/>
  <c r="BB73" i="2"/>
  <c r="BB81" i="2"/>
  <c r="BC73" i="2"/>
  <c r="AV73" i="2"/>
  <c r="AV7" i="2"/>
  <c r="AV81" i="2"/>
  <c r="AU73" i="2"/>
  <c r="AT73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A73" i="2"/>
  <c r="Z73" i="2"/>
  <c r="Y73" i="2"/>
  <c r="X73" i="2"/>
  <c r="W73" i="2"/>
  <c r="V73" i="2"/>
  <c r="U73" i="2"/>
  <c r="T73" i="2"/>
  <c r="S73" i="2"/>
  <c r="R73" i="2"/>
  <c r="Q73" i="2"/>
  <c r="N28" i="2"/>
  <c r="J73" i="2"/>
  <c r="I73" i="2"/>
  <c r="P12" i="3"/>
  <c r="O12" i="3"/>
  <c r="H12" i="3"/>
  <c r="G12" i="3"/>
  <c r="D12" i="3"/>
  <c r="P82" i="3"/>
  <c r="O82" i="3"/>
  <c r="H82" i="3"/>
  <c r="G82" i="3"/>
  <c r="D82" i="3"/>
  <c r="P81" i="3"/>
  <c r="O81" i="3"/>
  <c r="H81" i="3"/>
  <c r="G81" i="3"/>
  <c r="D81" i="3"/>
  <c r="P80" i="3"/>
  <c r="O80" i="3"/>
  <c r="H80" i="3"/>
  <c r="G80" i="3"/>
  <c r="D80" i="3"/>
  <c r="P79" i="3"/>
  <c r="O79" i="3"/>
  <c r="H79" i="3"/>
  <c r="G79" i="3"/>
  <c r="D79" i="3"/>
  <c r="P78" i="3"/>
  <c r="O78" i="3"/>
  <c r="H78" i="3"/>
  <c r="G78" i="3"/>
  <c r="D78" i="3"/>
  <c r="P77" i="3"/>
  <c r="O77" i="3"/>
  <c r="H77" i="3"/>
  <c r="G77" i="3"/>
  <c r="D77" i="3"/>
  <c r="P76" i="3"/>
  <c r="O76" i="3"/>
  <c r="H76" i="3"/>
  <c r="G76" i="3"/>
  <c r="D76" i="3"/>
  <c r="D84" i="3"/>
  <c r="G84" i="3"/>
  <c r="H84" i="3"/>
  <c r="O84" i="3"/>
  <c r="P84" i="3"/>
  <c r="D85" i="3"/>
  <c r="G85" i="3"/>
  <c r="F85" i="3" s="1"/>
  <c r="H85" i="3"/>
  <c r="O85" i="3"/>
  <c r="P85" i="3"/>
  <c r="D86" i="3"/>
  <c r="G86" i="3"/>
  <c r="H86" i="3"/>
  <c r="O86" i="3"/>
  <c r="P86" i="3"/>
  <c r="D87" i="3"/>
  <c r="G87" i="3"/>
  <c r="H87" i="3"/>
  <c r="O87" i="3"/>
  <c r="P87" i="3"/>
  <c r="D88" i="3"/>
  <c r="G88" i="3"/>
  <c r="H88" i="3"/>
  <c r="O88" i="3"/>
  <c r="P88" i="3"/>
  <c r="H25" i="3"/>
  <c r="G25" i="3"/>
  <c r="P56" i="3"/>
  <c r="P32" i="3"/>
  <c r="P31" i="3"/>
  <c r="P28" i="3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Z84" i="4"/>
  <c r="AA84" i="4"/>
  <c r="AB84" i="4"/>
  <c r="AC84" i="4"/>
  <c r="AD84" i="4"/>
  <c r="AE84" i="4"/>
  <c r="AF84" i="4"/>
  <c r="AG84" i="4"/>
  <c r="AH84" i="4"/>
  <c r="AI84" i="4"/>
  <c r="AJ84" i="4"/>
  <c r="AK84" i="4"/>
  <c r="AL84" i="4"/>
  <c r="AM84" i="4"/>
  <c r="AN84" i="4"/>
  <c r="AO84" i="4"/>
  <c r="AP84" i="4"/>
  <c r="AQ84" i="4"/>
  <c r="AR84" i="4"/>
  <c r="AS84" i="4"/>
  <c r="AT84" i="4"/>
  <c r="AU84" i="4"/>
  <c r="AV84" i="4"/>
  <c r="AW84" i="4"/>
  <c r="AX84" i="4"/>
  <c r="AY84" i="4"/>
  <c r="AZ84" i="4"/>
  <c r="BA84" i="4"/>
  <c r="BB84" i="4"/>
  <c r="BC84" i="4"/>
  <c r="BD84" i="4"/>
  <c r="BE84" i="4"/>
  <c r="BF84" i="4"/>
  <c r="BG84" i="4"/>
  <c r="BH84" i="4"/>
  <c r="BI84" i="4"/>
  <c r="BJ84" i="4"/>
  <c r="BK84" i="4"/>
  <c r="BL84" i="4"/>
  <c r="BM84" i="4"/>
  <c r="BN84" i="4"/>
  <c r="BO84" i="4"/>
  <c r="BQ84" i="4"/>
  <c r="BR84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S83" i="4"/>
  <c r="T83" i="4"/>
  <c r="U83" i="4"/>
  <c r="V83" i="4"/>
  <c r="W83" i="4"/>
  <c r="X83" i="4"/>
  <c r="Y83" i="4"/>
  <c r="Z83" i="4"/>
  <c r="AA83" i="4"/>
  <c r="AB83" i="4"/>
  <c r="AC83" i="4"/>
  <c r="AD83" i="4"/>
  <c r="AE83" i="4"/>
  <c r="AF83" i="4"/>
  <c r="AG83" i="4"/>
  <c r="AH83" i="4"/>
  <c r="AI83" i="4"/>
  <c r="AJ83" i="4"/>
  <c r="AK83" i="4"/>
  <c r="AL83" i="4"/>
  <c r="AM83" i="4"/>
  <c r="AN83" i="4"/>
  <c r="AO83" i="4"/>
  <c r="AP83" i="4"/>
  <c r="AQ83" i="4"/>
  <c r="AR83" i="4"/>
  <c r="AS83" i="4"/>
  <c r="AT83" i="4"/>
  <c r="AU83" i="4"/>
  <c r="AV83" i="4"/>
  <c r="AW83" i="4"/>
  <c r="AX83" i="4"/>
  <c r="AY83" i="4"/>
  <c r="AZ83" i="4"/>
  <c r="BA83" i="4"/>
  <c r="BB83" i="4"/>
  <c r="BC83" i="4"/>
  <c r="BD83" i="4"/>
  <c r="BE83" i="4"/>
  <c r="BF83" i="4"/>
  <c r="BG83" i="4"/>
  <c r="BH83" i="4"/>
  <c r="BI83" i="4"/>
  <c r="BJ83" i="4"/>
  <c r="BK83" i="4"/>
  <c r="BL83" i="4"/>
  <c r="BM83" i="4"/>
  <c r="BN83" i="4"/>
  <c r="BO83" i="4"/>
  <c r="BP83" i="4"/>
  <c r="BP84" i="4" s="1"/>
  <c r="BQ83" i="4"/>
  <c r="BR83" i="4"/>
  <c r="C84" i="4"/>
  <c r="C83" i="4"/>
  <c r="BU82" i="4"/>
  <c r="BV82" i="4" s="1"/>
  <c r="BT82" i="4"/>
  <c r="BS82" i="4"/>
  <c r="BU81" i="4"/>
  <c r="BT81" i="4"/>
  <c r="BS81" i="4"/>
  <c r="BU80" i="4"/>
  <c r="BT80" i="4"/>
  <c r="BS80" i="4"/>
  <c r="BU52" i="4"/>
  <c r="BT52" i="4"/>
  <c r="BS52" i="4"/>
  <c r="BU53" i="4"/>
  <c r="BT53" i="4"/>
  <c r="BS53" i="4"/>
  <c r="D11" i="3"/>
  <c r="D13" i="3"/>
  <c r="D14" i="3"/>
  <c r="D15" i="3"/>
  <c r="D16" i="3"/>
  <c r="D17" i="3"/>
  <c r="D18" i="3"/>
  <c r="I81" i="2"/>
  <c r="J81" i="2"/>
  <c r="Q81" i="2"/>
  <c r="R81" i="2"/>
  <c r="S81" i="2"/>
  <c r="T81" i="2"/>
  <c r="U81" i="2"/>
  <c r="V81" i="2"/>
  <c r="W81" i="2"/>
  <c r="X81" i="2"/>
  <c r="Y81" i="2"/>
  <c r="Z81" i="2"/>
  <c r="AA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BE81" i="2"/>
  <c r="BG81" i="2"/>
  <c r="BF86" i="2"/>
  <c r="P86" i="2"/>
  <c r="O86" i="2"/>
  <c r="H86" i="2"/>
  <c r="G86" i="2"/>
  <c r="BF85" i="2"/>
  <c r="P85" i="2"/>
  <c r="O85" i="2"/>
  <c r="H85" i="2"/>
  <c r="G85" i="2"/>
  <c r="BF84" i="2"/>
  <c r="P84" i="2"/>
  <c r="O84" i="2"/>
  <c r="H84" i="2"/>
  <c r="G84" i="2"/>
  <c r="BF83" i="2"/>
  <c r="P83" i="2"/>
  <c r="P82" i="2"/>
  <c r="O83" i="2"/>
  <c r="H83" i="2"/>
  <c r="G83" i="2"/>
  <c r="BF82" i="2"/>
  <c r="O82" i="2"/>
  <c r="H82" i="2"/>
  <c r="G82" i="2"/>
  <c r="BF66" i="2"/>
  <c r="BF50" i="2"/>
  <c r="BF30" i="2"/>
  <c r="D57" i="3"/>
  <c r="D56" i="3"/>
  <c r="G42" i="2"/>
  <c r="P18" i="2"/>
  <c r="BT7" i="4"/>
  <c r="P24" i="2"/>
  <c r="P35" i="3"/>
  <c r="P21" i="2"/>
  <c r="P19" i="2"/>
  <c r="BF59" i="2"/>
  <c r="BF60" i="2"/>
  <c r="BF61" i="2"/>
  <c r="BF62" i="2"/>
  <c r="BF63" i="2"/>
  <c r="BF64" i="2"/>
  <c r="BF58" i="2"/>
  <c r="O30" i="2"/>
  <c r="CF12" i="4"/>
  <c r="CG12" i="4"/>
  <c r="CH12" i="4"/>
  <c r="CF15" i="4"/>
  <c r="CG15" i="4"/>
  <c r="CH15" i="4"/>
  <c r="CF6" i="4"/>
  <c r="CH6" i="4"/>
  <c r="CG6" i="4"/>
  <c r="O34" i="2"/>
  <c r="O67" i="2"/>
  <c r="D67" i="2"/>
  <c r="D68" i="2"/>
  <c r="D69" i="2"/>
  <c r="D70" i="2"/>
  <c r="D71" i="2"/>
  <c r="D72" i="2"/>
  <c r="D58" i="2"/>
  <c r="D59" i="2"/>
  <c r="D60" i="2"/>
  <c r="D61" i="2"/>
  <c r="D62" i="2"/>
  <c r="D63" i="2"/>
  <c r="D64" i="2"/>
  <c r="D69" i="3"/>
  <c r="D70" i="3"/>
  <c r="D71" i="3"/>
  <c r="D72" i="3"/>
  <c r="D73" i="3"/>
  <c r="D74" i="3"/>
  <c r="D62" i="3"/>
  <c r="D63" i="3"/>
  <c r="D64" i="3"/>
  <c r="D65" i="3"/>
  <c r="D66" i="3"/>
  <c r="D60" i="3"/>
  <c r="D53" i="3"/>
  <c r="D38" i="3"/>
  <c r="D25" i="3"/>
  <c r="D24" i="3"/>
  <c r="D41" i="3"/>
  <c r="D28" i="3"/>
  <c r="O25" i="3"/>
  <c r="P25" i="3"/>
  <c r="O42" i="3"/>
  <c r="P42" i="3"/>
  <c r="BU61" i="4"/>
  <c r="BT61" i="4"/>
  <c r="BS61" i="4"/>
  <c r="BU57" i="4"/>
  <c r="BT57" i="4"/>
  <c r="BS57" i="4"/>
  <c r="BU46" i="4"/>
  <c r="BT46" i="4"/>
  <c r="BS46" i="4"/>
  <c r="BU35" i="4"/>
  <c r="BT35" i="4"/>
  <c r="BS35" i="4"/>
  <c r="BU49" i="4"/>
  <c r="BT49" i="4"/>
  <c r="BS49" i="4"/>
  <c r="BU25" i="4"/>
  <c r="BT25" i="4"/>
  <c r="BS25" i="4"/>
  <c r="BU23" i="4"/>
  <c r="BT23" i="4"/>
  <c r="BS23" i="4"/>
  <c r="P23" i="2"/>
  <c r="O23" i="2"/>
  <c r="H23" i="2"/>
  <c r="G23" i="2"/>
  <c r="O34" i="3"/>
  <c r="P54" i="3"/>
  <c r="O54" i="3"/>
  <c r="H54" i="3"/>
  <c r="G54" i="3"/>
  <c r="D54" i="3"/>
  <c r="P51" i="3"/>
  <c r="O51" i="3"/>
  <c r="H51" i="3"/>
  <c r="G51" i="3"/>
  <c r="D51" i="3"/>
  <c r="P33" i="3"/>
  <c r="O33" i="3"/>
  <c r="H33" i="3"/>
  <c r="G33" i="3"/>
  <c r="D33" i="3"/>
  <c r="P24" i="3"/>
  <c r="O24" i="3"/>
  <c r="H24" i="3"/>
  <c r="G24" i="3"/>
  <c r="O31" i="3"/>
  <c r="H31" i="3"/>
  <c r="G31" i="3"/>
  <c r="D31" i="3"/>
  <c r="P27" i="3"/>
  <c r="O27" i="3"/>
  <c r="H27" i="3"/>
  <c r="G27" i="3"/>
  <c r="D27" i="3"/>
  <c r="P26" i="3"/>
  <c r="O26" i="3"/>
  <c r="H26" i="3"/>
  <c r="G26" i="3"/>
  <c r="D26" i="3"/>
  <c r="P26" i="2"/>
  <c r="O26" i="2"/>
  <c r="H26" i="2"/>
  <c r="G26" i="2"/>
  <c r="G28" i="3"/>
  <c r="H28" i="3"/>
  <c r="O28" i="3"/>
  <c r="BS64" i="4"/>
  <c r="BT64" i="4"/>
  <c r="BU64" i="4"/>
  <c r="BU70" i="4"/>
  <c r="BT70" i="4"/>
  <c r="BS70" i="4"/>
  <c r="BU69" i="4"/>
  <c r="BT69" i="4"/>
  <c r="BS69" i="4"/>
  <c r="BU68" i="4"/>
  <c r="BT68" i="4"/>
  <c r="BS68" i="4"/>
  <c r="BU67" i="4"/>
  <c r="BT67" i="4"/>
  <c r="BS67" i="4"/>
  <c r="BU66" i="4"/>
  <c r="BT66" i="4"/>
  <c r="BS66" i="4"/>
  <c r="BU65" i="4"/>
  <c r="BT65" i="4"/>
  <c r="BS65" i="4"/>
  <c r="BU62" i="4"/>
  <c r="BT62" i="4"/>
  <c r="BS62" i="4"/>
  <c r="BU60" i="4"/>
  <c r="BT60" i="4"/>
  <c r="BS60" i="4"/>
  <c r="BU59" i="4"/>
  <c r="BT59" i="4"/>
  <c r="BS59" i="4"/>
  <c r="BU58" i="4"/>
  <c r="BT58" i="4"/>
  <c r="BS58" i="4"/>
  <c r="BU56" i="4"/>
  <c r="BT56" i="4"/>
  <c r="BS56" i="4"/>
  <c r="BU51" i="4"/>
  <c r="BT51" i="4"/>
  <c r="BS51" i="4"/>
  <c r="BU45" i="4"/>
  <c r="BT45" i="4"/>
  <c r="BS45" i="4"/>
  <c r="BU44" i="4"/>
  <c r="BT44" i="4"/>
  <c r="BS44" i="4"/>
  <c r="BU43" i="4"/>
  <c r="BT43" i="4"/>
  <c r="BS43" i="4"/>
  <c r="BU42" i="4"/>
  <c r="BT42" i="4"/>
  <c r="BS42" i="4"/>
  <c r="BU41" i="4"/>
  <c r="BT41" i="4"/>
  <c r="BS41" i="4"/>
  <c r="BU40" i="4"/>
  <c r="BT40" i="4"/>
  <c r="BS40" i="4"/>
  <c r="BU38" i="4"/>
  <c r="BT38" i="4"/>
  <c r="BS38" i="4"/>
  <c r="BU50" i="4"/>
  <c r="BT50" i="4"/>
  <c r="BS50" i="4"/>
  <c r="BU37" i="4"/>
  <c r="BT37" i="4"/>
  <c r="BS37" i="4"/>
  <c r="BU21" i="4"/>
  <c r="BT21" i="4"/>
  <c r="BS21" i="4"/>
  <c r="BU24" i="4"/>
  <c r="BT24" i="4"/>
  <c r="BS24" i="4"/>
  <c r="BU36" i="4"/>
  <c r="BT36" i="4"/>
  <c r="BS36" i="4"/>
  <c r="BU48" i="4"/>
  <c r="BT48" i="4"/>
  <c r="BS48" i="4"/>
  <c r="BU34" i="4"/>
  <c r="BT34" i="4"/>
  <c r="BS34" i="4"/>
  <c r="BU33" i="4"/>
  <c r="BT33" i="4"/>
  <c r="BS33" i="4"/>
  <c r="BU32" i="4"/>
  <c r="BT32" i="4"/>
  <c r="BS32" i="4"/>
  <c r="BU31" i="4"/>
  <c r="BT31" i="4"/>
  <c r="BS31" i="4"/>
  <c r="BU30" i="4"/>
  <c r="BT30" i="4"/>
  <c r="BS30" i="4"/>
  <c r="BU47" i="4"/>
  <c r="BT47" i="4"/>
  <c r="BS47" i="4"/>
  <c r="BU28" i="4"/>
  <c r="BT28" i="4"/>
  <c r="BS28" i="4"/>
  <c r="BU22" i="4"/>
  <c r="BT22" i="4"/>
  <c r="BS22" i="4"/>
  <c r="BU29" i="4"/>
  <c r="BT29" i="4"/>
  <c r="BS29" i="4"/>
  <c r="BV29" i="4" s="1"/>
  <c r="BU27" i="4"/>
  <c r="BT27" i="4"/>
  <c r="BS27" i="4"/>
  <c r="BU20" i="4"/>
  <c r="BT20" i="4"/>
  <c r="BS20" i="4"/>
  <c r="BU19" i="4"/>
  <c r="BT19" i="4"/>
  <c r="BS19" i="4"/>
  <c r="BU18" i="4"/>
  <c r="BT18" i="4"/>
  <c r="BS18" i="4"/>
  <c r="BU17" i="4"/>
  <c r="BT17" i="4"/>
  <c r="BS17" i="4"/>
  <c r="BU15" i="4"/>
  <c r="BT15" i="4"/>
  <c r="BS15" i="4"/>
  <c r="BU14" i="4"/>
  <c r="BT14" i="4"/>
  <c r="BS14" i="4"/>
  <c r="BU13" i="4"/>
  <c r="BT13" i="4"/>
  <c r="BS13" i="4"/>
  <c r="BU12" i="4"/>
  <c r="BT12" i="4"/>
  <c r="BS12" i="4"/>
  <c r="BU11" i="4"/>
  <c r="BT11" i="4"/>
  <c r="BS11" i="4"/>
  <c r="BU10" i="4"/>
  <c r="BT10" i="4"/>
  <c r="BV10" i="4" s="1"/>
  <c r="BS10" i="4"/>
  <c r="BU8" i="4"/>
  <c r="BT8" i="4"/>
  <c r="BS8" i="4"/>
  <c r="BU7" i="4"/>
  <c r="BS7" i="4"/>
  <c r="BU6" i="4"/>
  <c r="BT6" i="4"/>
  <c r="BS6" i="4"/>
  <c r="D9" i="3"/>
  <c r="G9" i="3"/>
  <c r="H9" i="3"/>
  <c r="O9" i="3"/>
  <c r="P9" i="3"/>
  <c r="D10" i="3"/>
  <c r="G10" i="3"/>
  <c r="H10" i="3"/>
  <c r="O10" i="3"/>
  <c r="P10" i="3"/>
  <c r="G11" i="3"/>
  <c r="H11" i="3"/>
  <c r="O11" i="3"/>
  <c r="P11" i="3"/>
  <c r="O13" i="3"/>
  <c r="F13" i="3" s="1"/>
  <c r="AZ13" i="3" s="1"/>
  <c r="P13" i="3"/>
  <c r="G14" i="3"/>
  <c r="H14" i="3"/>
  <c r="O14" i="3"/>
  <c r="F14" i="3" s="1"/>
  <c r="AZ14" i="3" s="1"/>
  <c r="P14" i="3"/>
  <c r="G15" i="3"/>
  <c r="H15" i="3"/>
  <c r="O15" i="3"/>
  <c r="P15" i="3"/>
  <c r="G16" i="3"/>
  <c r="H16" i="3"/>
  <c r="O16" i="3"/>
  <c r="P16" i="3"/>
  <c r="G17" i="3"/>
  <c r="H17" i="3"/>
  <c r="O17" i="3"/>
  <c r="P17" i="3"/>
  <c r="G18" i="3"/>
  <c r="H18" i="3"/>
  <c r="D20" i="3"/>
  <c r="G20" i="3"/>
  <c r="H20" i="3"/>
  <c r="O20" i="3"/>
  <c r="P20" i="3"/>
  <c r="D21" i="3"/>
  <c r="G21" i="3"/>
  <c r="H21" i="3"/>
  <c r="O21" i="3"/>
  <c r="P21" i="3"/>
  <c r="D22" i="3"/>
  <c r="G22" i="3"/>
  <c r="H22" i="3"/>
  <c r="O22" i="3"/>
  <c r="P22" i="3"/>
  <c r="D23" i="3"/>
  <c r="G23" i="3"/>
  <c r="H23" i="3"/>
  <c r="O23" i="3"/>
  <c r="P23" i="3"/>
  <c r="D32" i="3"/>
  <c r="G32" i="3"/>
  <c r="H32" i="3"/>
  <c r="O32" i="3"/>
  <c r="D34" i="3"/>
  <c r="G34" i="3"/>
  <c r="H34" i="3"/>
  <c r="P34" i="3"/>
  <c r="D35" i="3"/>
  <c r="G35" i="3"/>
  <c r="H35" i="3"/>
  <c r="O35" i="3"/>
  <c r="D36" i="3"/>
  <c r="G36" i="3"/>
  <c r="H36" i="3"/>
  <c r="O36" i="3"/>
  <c r="P36" i="3"/>
  <c r="D37" i="3"/>
  <c r="G37" i="3"/>
  <c r="H37" i="3"/>
  <c r="O37" i="3"/>
  <c r="P37" i="3"/>
  <c r="G38" i="3"/>
  <c r="H38" i="3"/>
  <c r="O38" i="3"/>
  <c r="P38" i="3"/>
  <c r="D39" i="3"/>
  <c r="G39" i="3"/>
  <c r="H39" i="3"/>
  <c r="O39" i="3"/>
  <c r="P39" i="3"/>
  <c r="D40" i="3"/>
  <c r="G40" i="3"/>
  <c r="H40" i="3"/>
  <c r="O40" i="3"/>
  <c r="P40" i="3"/>
  <c r="G41" i="3"/>
  <c r="H41" i="3"/>
  <c r="O41" i="3"/>
  <c r="P41" i="3"/>
  <c r="D42" i="3"/>
  <c r="G42" i="3"/>
  <c r="H42" i="3"/>
  <c r="D44" i="3"/>
  <c r="G44" i="3"/>
  <c r="H44" i="3"/>
  <c r="O44" i="3"/>
  <c r="P44" i="3"/>
  <c r="D45" i="3"/>
  <c r="G45" i="3"/>
  <c r="H45" i="3"/>
  <c r="O45" i="3"/>
  <c r="P45" i="3"/>
  <c r="D46" i="3"/>
  <c r="G46" i="3"/>
  <c r="H46" i="3"/>
  <c r="O46" i="3"/>
  <c r="P46" i="3"/>
  <c r="D47" i="3"/>
  <c r="G47" i="3"/>
  <c r="H47" i="3"/>
  <c r="O47" i="3"/>
  <c r="P47" i="3"/>
  <c r="D48" i="3"/>
  <c r="G48" i="3"/>
  <c r="H48" i="3"/>
  <c r="O48" i="3"/>
  <c r="P48" i="3"/>
  <c r="D49" i="3"/>
  <c r="G49" i="3"/>
  <c r="H49" i="3"/>
  <c r="O49" i="3"/>
  <c r="P49" i="3"/>
  <c r="D50" i="3"/>
  <c r="G50" i="3"/>
  <c r="H50" i="3"/>
  <c r="O50" i="3"/>
  <c r="P50" i="3"/>
  <c r="D52" i="3"/>
  <c r="G52" i="3"/>
  <c r="H52" i="3"/>
  <c r="O52" i="3"/>
  <c r="P52" i="3"/>
  <c r="G53" i="3"/>
  <c r="H53" i="3"/>
  <c r="O53" i="3"/>
  <c r="P53" i="3"/>
  <c r="D55" i="3"/>
  <c r="G55" i="3"/>
  <c r="H55" i="3"/>
  <c r="O55" i="3"/>
  <c r="P55" i="3"/>
  <c r="G56" i="3"/>
  <c r="H56" i="3"/>
  <c r="O56" i="3"/>
  <c r="G57" i="3"/>
  <c r="H57" i="3"/>
  <c r="O57" i="3"/>
  <c r="P57" i="3"/>
  <c r="G60" i="3"/>
  <c r="H60" i="3"/>
  <c r="O60" i="3"/>
  <c r="P60" i="3"/>
  <c r="D61" i="3"/>
  <c r="G61" i="3"/>
  <c r="H61" i="3"/>
  <c r="O61" i="3"/>
  <c r="P61" i="3"/>
  <c r="G62" i="3"/>
  <c r="H62" i="3"/>
  <c r="O62" i="3"/>
  <c r="P62" i="3"/>
  <c r="G63" i="3"/>
  <c r="H63" i="3"/>
  <c r="O63" i="3"/>
  <c r="P63" i="3"/>
  <c r="G64" i="3"/>
  <c r="H64" i="3"/>
  <c r="O64" i="3"/>
  <c r="P64" i="3"/>
  <c r="G65" i="3"/>
  <c r="H65" i="3"/>
  <c r="O65" i="3"/>
  <c r="P65" i="3"/>
  <c r="G66" i="3"/>
  <c r="H66" i="3"/>
  <c r="P66" i="3"/>
  <c r="D68" i="3"/>
  <c r="G68" i="3"/>
  <c r="H68" i="3"/>
  <c r="P68" i="3"/>
  <c r="G69" i="3"/>
  <c r="H69" i="3"/>
  <c r="O69" i="3"/>
  <c r="P69" i="3"/>
  <c r="G70" i="3"/>
  <c r="H70" i="3"/>
  <c r="O70" i="3"/>
  <c r="P70" i="3"/>
  <c r="G71" i="3"/>
  <c r="H71" i="3"/>
  <c r="O71" i="3"/>
  <c r="P71" i="3"/>
  <c r="G72" i="3"/>
  <c r="H72" i="3"/>
  <c r="O72" i="3"/>
  <c r="P72" i="3"/>
  <c r="G73" i="3"/>
  <c r="H73" i="3"/>
  <c r="O73" i="3"/>
  <c r="P73" i="3"/>
  <c r="G74" i="3"/>
  <c r="H74" i="3"/>
  <c r="O74" i="3"/>
  <c r="P74" i="3"/>
  <c r="P59" i="2"/>
  <c r="P60" i="2"/>
  <c r="P61" i="2"/>
  <c r="P62" i="2"/>
  <c r="P63" i="2"/>
  <c r="P64" i="2"/>
  <c r="P68" i="2"/>
  <c r="P69" i="2"/>
  <c r="P70" i="2"/>
  <c r="P71" i="2"/>
  <c r="P66" i="2"/>
  <c r="P72" i="2"/>
  <c r="O72" i="2"/>
  <c r="H72" i="2"/>
  <c r="G72" i="2"/>
  <c r="O71" i="2"/>
  <c r="H71" i="2"/>
  <c r="G71" i="2"/>
  <c r="O70" i="2"/>
  <c r="H70" i="2"/>
  <c r="G70" i="2"/>
  <c r="BF69" i="2"/>
  <c r="O69" i="2"/>
  <c r="H69" i="2"/>
  <c r="G69" i="2"/>
  <c r="O68" i="2"/>
  <c r="G68" i="2"/>
  <c r="H68" i="2"/>
  <c r="H67" i="2"/>
  <c r="G67" i="2"/>
  <c r="O66" i="2"/>
  <c r="H66" i="2"/>
  <c r="G66" i="2"/>
  <c r="D66" i="2"/>
  <c r="BH65" i="2"/>
  <c r="BG65" i="2"/>
  <c r="BD65" i="2"/>
  <c r="BC65" i="2"/>
  <c r="BB65" i="2"/>
  <c r="BA65" i="2"/>
  <c r="AZ65" i="2"/>
  <c r="AZ89" i="2" s="1"/>
  <c r="AY65" i="2"/>
  <c r="AX65" i="2"/>
  <c r="AW65" i="2"/>
  <c r="AV65" i="2"/>
  <c r="AR65" i="2"/>
  <c r="AQ65" i="2"/>
  <c r="AP65" i="2"/>
  <c r="AO65" i="2"/>
  <c r="AN65" i="2"/>
  <c r="AM65" i="2"/>
  <c r="AM7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J65" i="2"/>
  <c r="I65" i="2"/>
  <c r="O64" i="2"/>
  <c r="H64" i="2"/>
  <c r="G64" i="2"/>
  <c r="F64" i="2" s="1"/>
  <c r="BE64" i="2" s="1"/>
  <c r="BE57" i="2" s="1"/>
  <c r="O63" i="2"/>
  <c r="H63" i="2"/>
  <c r="G63" i="2"/>
  <c r="O62" i="2"/>
  <c r="H62" i="2"/>
  <c r="G62" i="2"/>
  <c r="O61" i="2"/>
  <c r="H61" i="2"/>
  <c r="G61" i="2"/>
  <c r="O60" i="2"/>
  <c r="H60" i="2"/>
  <c r="G60" i="2"/>
  <c r="O59" i="2"/>
  <c r="H59" i="2"/>
  <c r="G59" i="2"/>
  <c r="P58" i="2"/>
  <c r="O58" i="2"/>
  <c r="H58" i="2"/>
  <c r="G58" i="2"/>
  <c r="BH57" i="2"/>
  <c r="BG57" i="2"/>
  <c r="BD57" i="2"/>
  <c r="AW57" i="2"/>
  <c r="AX57" i="2"/>
  <c r="AY57" i="2"/>
  <c r="AZ57" i="2"/>
  <c r="BA57" i="2"/>
  <c r="BB57" i="2"/>
  <c r="AV57" i="2"/>
  <c r="AS57" i="2"/>
  <c r="AT57" i="2"/>
  <c r="AU57" i="2"/>
  <c r="AR57" i="2"/>
  <c r="AQ57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J57" i="2"/>
  <c r="I57" i="2"/>
  <c r="P55" i="2"/>
  <c r="O55" i="2"/>
  <c r="H55" i="2"/>
  <c r="G55" i="2"/>
  <c r="P54" i="2"/>
  <c r="O54" i="2"/>
  <c r="H54" i="2"/>
  <c r="G54" i="2"/>
  <c r="P53" i="2"/>
  <c r="O53" i="2"/>
  <c r="H53" i="2"/>
  <c r="G53" i="2"/>
  <c r="P51" i="2"/>
  <c r="O51" i="2"/>
  <c r="H51" i="2"/>
  <c r="G51" i="2"/>
  <c r="P50" i="2"/>
  <c r="O50" i="2"/>
  <c r="H50" i="2"/>
  <c r="G50" i="2"/>
  <c r="P48" i="2"/>
  <c r="O48" i="2"/>
  <c r="H48" i="2"/>
  <c r="G48" i="2"/>
  <c r="P47" i="2"/>
  <c r="O47" i="2"/>
  <c r="H47" i="2"/>
  <c r="G47" i="2"/>
  <c r="P46" i="2"/>
  <c r="O46" i="2"/>
  <c r="H46" i="2"/>
  <c r="G46" i="2"/>
  <c r="P45" i="2"/>
  <c r="O45" i="2"/>
  <c r="H45" i="2"/>
  <c r="G45" i="2"/>
  <c r="BF44" i="2"/>
  <c r="P44" i="2"/>
  <c r="O44" i="2"/>
  <c r="H44" i="2"/>
  <c r="G44" i="2"/>
  <c r="P43" i="2"/>
  <c r="O43" i="2"/>
  <c r="H43" i="2"/>
  <c r="G43" i="2"/>
  <c r="BF42" i="2"/>
  <c r="P42" i="2"/>
  <c r="O42" i="2"/>
  <c r="H42" i="2"/>
  <c r="P40" i="2"/>
  <c r="O40" i="2"/>
  <c r="H40" i="2"/>
  <c r="G40" i="2"/>
  <c r="P52" i="2"/>
  <c r="O52" i="2"/>
  <c r="H52" i="2"/>
  <c r="G52" i="2"/>
  <c r="P39" i="2"/>
  <c r="O39" i="2"/>
  <c r="H39" i="2"/>
  <c r="G39" i="2"/>
  <c r="P22" i="2"/>
  <c r="O22" i="2"/>
  <c r="H22" i="2"/>
  <c r="G22" i="2"/>
  <c r="BF38" i="2"/>
  <c r="P38" i="2"/>
  <c r="O38" i="2"/>
  <c r="H38" i="2"/>
  <c r="G38" i="2"/>
  <c r="BF37" i="2"/>
  <c r="P37" i="2"/>
  <c r="O37" i="2"/>
  <c r="H37" i="2"/>
  <c r="G37" i="2"/>
  <c r="P36" i="2"/>
  <c r="O36" i="2"/>
  <c r="G36" i="2"/>
  <c r="H36" i="2"/>
  <c r="BF35" i="2"/>
  <c r="P35" i="2"/>
  <c r="O35" i="2"/>
  <c r="H35" i="2"/>
  <c r="G35" i="2"/>
  <c r="BF34" i="2"/>
  <c r="P34" i="2"/>
  <c r="H34" i="2"/>
  <c r="G34" i="2"/>
  <c r="BF25" i="2"/>
  <c r="BF24" i="2"/>
  <c r="P25" i="2"/>
  <c r="O25" i="2"/>
  <c r="H25" i="2"/>
  <c r="G25" i="2"/>
  <c r="BF33" i="2"/>
  <c r="P33" i="2"/>
  <c r="O33" i="2"/>
  <c r="H33" i="2"/>
  <c r="G33" i="2"/>
  <c r="BF32" i="2"/>
  <c r="P32" i="2"/>
  <c r="O32" i="2"/>
  <c r="H32" i="2"/>
  <c r="G32" i="2"/>
  <c r="P49" i="2"/>
  <c r="O49" i="2"/>
  <c r="H49" i="2"/>
  <c r="G49" i="2"/>
  <c r="O24" i="2"/>
  <c r="H24" i="2"/>
  <c r="G24" i="2"/>
  <c r="P30" i="2"/>
  <c r="H30" i="2"/>
  <c r="G30" i="2"/>
  <c r="J28" i="2"/>
  <c r="J7" i="2"/>
  <c r="I28" i="2"/>
  <c r="P31" i="2"/>
  <c r="O31" i="2"/>
  <c r="H31" i="2"/>
  <c r="G31" i="2"/>
  <c r="P29" i="2"/>
  <c r="O29" i="2"/>
  <c r="H29" i="2"/>
  <c r="G29" i="2"/>
  <c r="O21" i="2"/>
  <c r="H21" i="2"/>
  <c r="G21" i="2"/>
  <c r="P20" i="2"/>
  <c r="O20" i="2"/>
  <c r="H20" i="2"/>
  <c r="G20" i="2"/>
  <c r="O19" i="2"/>
  <c r="H19" i="2"/>
  <c r="G19" i="2"/>
  <c r="O18" i="2"/>
  <c r="H18" i="2"/>
  <c r="G18" i="2"/>
  <c r="P16" i="2"/>
  <c r="O16" i="2"/>
  <c r="H16" i="2"/>
  <c r="G16" i="2"/>
  <c r="P15" i="2"/>
  <c r="O15" i="2"/>
  <c r="G15" i="2"/>
  <c r="H15" i="2"/>
  <c r="P14" i="2"/>
  <c r="O14" i="2"/>
  <c r="H14" i="2"/>
  <c r="G14" i="2"/>
  <c r="P13" i="2"/>
  <c r="O13" i="2"/>
  <c r="H13" i="2"/>
  <c r="G13" i="2"/>
  <c r="P12" i="2"/>
  <c r="O12" i="2"/>
  <c r="H12" i="2"/>
  <c r="G12" i="2"/>
  <c r="G8" i="2"/>
  <c r="H8" i="2"/>
  <c r="O8" i="2"/>
  <c r="G9" i="2"/>
  <c r="H9" i="2"/>
  <c r="O9" i="2"/>
  <c r="G11" i="2"/>
  <c r="H11" i="2"/>
  <c r="O11" i="2"/>
  <c r="P11" i="2"/>
  <c r="BG7" i="2"/>
  <c r="BG91" i="2" s="1"/>
  <c r="BF7" i="2"/>
  <c r="AR7" i="2"/>
  <c r="AR91" i="2" s="1"/>
  <c r="AQ7" i="2"/>
  <c r="AP7" i="2"/>
  <c r="AO7" i="2"/>
  <c r="AO89" i="2" s="1"/>
  <c r="AN7" i="2"/>
  <c r="AL7" i="2"/>
  <c r="AK7" i="2"/>
  <c r="AJ7" i="2"/>
  <c r="AI7" i="2"/>
  <c r="AH7" i="2"/>
  <c r="AG7" i="2"/>
  <c r="AF7" i="2"/>
  <c r="AE7" i="2"/>
  <c r="AD7" i="2"/>
  <c r="AC7" i="2"/>
  <c r="AA7" i="2"/>
  <c r="AA91" i="2" s="1"/>
  <c r="Z7" i="2"/>
  <c r="Y7" i="2"/>
  <c r="X7" i="2"/>
  <c r="W7" i="2"/>
  <c r="V7" i="2"/>
  <c r="U7" i="2"/>
  <c r="T7" i="2"/>
  <c r="T91" i="2" s="1"/>
  <c r="S7" i="2"/>
  <c r="R7" i="2"/>
  <c r="Q7" i="2"/>
  <c r="I7" i="2"/>
  <c r="BV62" i="4"/>
  <c r="F15" i="3"/>
  <c r="BV28" i="4"/>
  <c r="F82" i="3"/>
  <c r="AZ82" i="3" s="1"/>
  <c r="BA89" i="2" l="1"/>
  <c r="AH87" i="2"/>
  <c r="F78" i="2"/>
  <c r="BV61" i="4"/>
  <c r="M89" i="3"/>
  <c r="M89" i="2"/>
  <c r="AM87" i="2"/>
  <c r="V89" i="2"/>
  <c r="M91" i="2"/>
  <c r="AE87" i="2"/>
  <c r="J93" i="3"/>
  <c r="L93" i="3"/>
  <c r="F76" i="3"/>
  <c r="F38" i="3"/>
  <c r="AZ38" i="3" s="1"/>
  <c r="F17" i="3"/>
  <c r="AZ17" i="3" s="1"/>
  <c r="F51" i="3"/>
  <c r="E51" i="3" s="1"/>
  <c r="F23" i="3"/>
  <c r="AZ23" i="3" s="1"/>
  <c r="F33" i="3"/>
  <c r="J89" i="3"/>
  <c r="L89" i="2"/>
  <c r="K91" i="2"/>
  <c r="M87" i="2"/>
  <c r="L87" i="2"/>
  <c r="K87" i="2"/>
  <c r="K89" i="2"/>
  <c r="E85" i="3"/>
  <c r="F57" i="3"/>
  <c r="F9" i="3"/>
  <c r="AO93" i="3"/>
  <c r="T91" i="3"/>
  <c r="R93" i="3"/>
  <c r="AP91" i="3"/>
  <c r="F55" i="3"/>
  <c r="AZ55" i="3" s="1"/>
  <c r="F77" i="3"/>
  <c r="AZ77" i="3" s="1"/>
  <c r="AQ91" i="3"/>
  <c r="BB93" i="3"/>
  <c r="AK89" i="3"/>
  <c r="AI89" i="3"/>
  <c r="S89" i="3"/>
  <c r="AU93" i="3"/>
  <c r="Z89" i="3"/>
  <c r="F34" i="3"/>
  <c r="E34" i="3" s="1"/>
  <c r="F60" i="3"/>
  <c r="E60" i="3" s="1"/>
  <c r="F53" i="3"/>
  <c r="E53" i="3" s="1"/>
  <c r="F87" i="3"/>
  <c r="E87" i="3" s="1"/>
  <c r="F52" i="3"/>
  <c r="AZ52" i="3" s="1"/>
  <c r="AM93" i="3"/>
  <c r="E82" i="3"/>
  <c r="F66" i="3"/>
  <c r="E66" i="3" s="1"/>
  <c r="F56" i="3"/>
  <c r="AZ56" i="3" s="1"/>
  <c r="F12" i="3"/>
  <c r="E12" i="3" s="1"/>
  <c r="R89" i="2"/>
  <c r="E10" i="2"/>
  <c r="BE10" i="2"/>
  <c r="P73" i="2"/>
  <c r="S89" i="2"/>
  <c r="F45" i="2"/>
  <c r="BE45" i="2" s="1"/>
  <c r="BH87" i="2"/>
  <c r="F86" i="2"/>
  <c r="E86" i="2" s="1"/>
  <c r="AP87" i="2"/>
  <c r="D81" i="2"/>
  <c r="Y89" i="2"/>
  <c r="AA89" i="2"/>
  <c r="Z91" i="2"/>
  <c r="S87" i="2"/>
  <c r="AV89" i="2"/>
  <c r="BV31" i="4"/>
  <c r="BV14" i="4"/>
  <c r="BV35" i="4"/>
  <c r="BV49" i="4"/>
  <c r="AH91" i="2"/>
  <c r="F52" i="2"/>
  <c r="E52" i="2" s="1"/>
  <c r="F37" i="3"/>
  <c r="E37" i="3" s="1"/>
  <c r="F21" i="3"/>
  <c r="E21" i="3" s="1"/>
  <c r="F16" i="3"/>
  <c r="AZ16" i="3" s="1"/>
  <c r="BV8" i="4"/>
  <c r="BV38" i="4"/>
  <c r="BV44" i="4"/>
  <c r="BV68" i="4"/>
  <c r="F85" i="2"/>
  <c r="E85" i="2" s="1"/>
  <c r="P83" i="3"/>
  <c r="H75" i="3"/>
  <c r="AE91" i="2"/>
  <c r="AG89" i="2"/>
  <c r="Q89" i="2"/>
  <c r="F69" i="2"/>
  <c r="F45" i="3"/>
  <c r="AZ45" i="3" s="1"/>
  <c r="F10" i="3"/>
  <c r="E10" i="3" s="1"/>
  <c r="H83" i="3"/>
  <c r="O75" i="3"/>
  <c r="AC91" i="3"/>
  <c r="G67" i="3"/>
  <c r="BV40" i="4"/>
  <c r="BV74" i="4"/>
  <c r="AN87" i="2"/>
  <c r="BF65" i="2"/>
  <c r="F79" i="3"/>
  <c r="AZ79" i="3" s="1"/>
  <c r="AJ87" i="2"/>
  <c r="AN91" i="2"/>
  <c r="F15" i="2"/>
  <c r="E15" i="2" s="1"/>
  <c r="F30" i="2"/>
  <c r="E30" i="2" s="1"/>
  <c r="F36" i="3"/>
  <c r="E36" i="3" s="1"/>
  <c r="F20" i="3"/>
  <c r="AZ20" i="3" s="1"/>
  <c r="K89" i="3"/>
  <c r="BB89" i="2"/>
  <c r="AY91" i="3"/>
  <c r="AI91" i="3"/>
  <c r="Y91" i="2"/>
  <c r="W91" i="2"/>
  <c r="AD91" i="2"/>
  <c r="AS91" i="2"/>
  <c r="F59" i="2"/>
  <c r="E59" i="2" s="1"/>
  <c r="F35" i="3"/>
  <c r="E35" i="3" s="1"/>
  <c r="F18" i="3"/>
  <c r="E18" i="3" s="1"/>
  <c r="BV18" i="4"/>
  <c r="BV56" i="4"/>
  <c r="BV65" i="4"/>
  <c r="BD89" i="2"/>
  <c r="AX91" i="3"/>
  <c r="Q93" i="3"/>
  <c r="AR93" i="3"/>
  <c r="F66" i="2"/>
  <c r="BE66" i="2" s="1"/>
  <c r="F42" i="2"/>
  <c r="BE42" i="2" s="1"/>
  <c r="AG93" i="3"/>
  <c r="BV34" i="4"/>
  <c r="H65" i="2"/>
  <c r="F79" i="2"/>
  <c r="E79" i="2" s="1"/>
  <c r="F37" i="2"/>
  <c r="BE37" i="2" s="1"/>
  <c r="H57" i="2"/>
  <c r="P7" i="2"/>
  <c r="F31" i="2"/>
  <c r="BE31" i="2" s="1"/>
  <c r="BF17" i="2"/>
  <c r="F41" i="3"/>
  <c r="AZ41" i="3" s="1"/>
  <c r="F28" i="3"/>
  <c r="E28" i="3" s="1"/>
  <c r="AM89" i="2"/>
  <c r="F34" i="2"/>
  <c r="E34" i="2" s="1"/>
  <c r="AK87" i="2"/>
  <c r="F38" i="2"/>
  <c r="E38" i="2" s="1"/>
  <c r="AH89" i="2"/>
  <c r="F49" i="2"/>
  <c r="BE49" i="2" s="1"/>
  <c r="AE89" i="3"/>
  <c r="AC89" i="3"/>
  <c r="BV59" i="4"/>
  <c r="BV30" i="4"/>
  <c r="I89" i="3"/>
  <c r="F27" i="3"/>
  <c r="AZ27" i="3" s="1"/>
  <c r="E78" i="2"/>
  <c r="BE78" i="2"/>
  <c r="AQ89" i="3"/>
  <c r="BA87" i="2"/>
  <c r="F74" i="3"/>
  <c r="BV23" i="4"/>
  <c r="D67" i="3"/>
  <c r="O81" i="2"/>
  <c r="BV81" i="4"/>
  <c r="N89" i="2"/>
  <c r="S93" i="3"/>
  <c r="AA87" i="2"/>
  <c r="AK91" i="3"/>
  <c r="F78" i="3"/>
  <c r="E78" i="3" s="1"/>
  <c r="E33" i="3"/>
  <c r="H7" i="2"/>
  <c r="F19" i="2"/>
  <c r="BE19" i="2" s="1"/>
  <c r="F33" i="2"/>
  <c r="E33" i="2" s="1"/>
  <c r="AZ87" i="2"/>
  <c r="AM91" i="2"/>
  <c r="F70" i="2"/>
  <c r="E70" i="2" s="1"/>
  <c r="BV6" i="4"/>
  <c r="BV37" i="4"/>
  <c r="BV42" i="4"/>
  <c r="BV45" i="4"/>
  <c r="BV58" i="4"/>
  <c r="BV60" i="4"/>
  <c r="BV69" i="4"/>
  <c r="BA91" i="2"/>
  <c r="F77" i="2"/>
  <c r="BE77" i="2" s="1"/>
  <c r="T89" i="3"/>
  <c r="AD89" i="2"/>
  <c r="F54" i="3"/>
  <c r="E54" i="3" s="1"/>
  <c r="D8" i="3"/>
  <c r="Y87" i="2"/>
  <c r="AE93" i="3"/>
  <c r="F16" i="2"/>
  <c r="E16" i="2" s="1"/>
  <c r="H41" i="2"/>
  <c r="F44" i="2"/>
  <c r="E44" i="2" s="1"/>
  <c r="E45" i="2"/>
  <c r="F61" i="2"/>
  <c r="E61" i="2" s="1"/>
  <c r="BV47" i="4"/>
  <c r="BV25" i="4"/>
  <c r="AN93" i="3"/>
  <c r="BV53" i="4"/>
  <c r="F25" i="3"/>
  <c r="E25" i="3" s="1"/>
  <c r="V91" i="2"/>
  <c r="BG89" i="2"/>
  <c r="X91" i="2"/>
  <c r="AG87" i="2"/>
  <c r="AP91" i="2"/>
  <c r="G28" i="2"/>
  <c r="H17" i="2"/>
  <c r="F54" i="2"/>
  <c r="E54" i="2" s="1"/>
  <c r="F64" i="3"/>
  <c r="E64" i="3" s="1"/>
  <c r="O8" i="3"/>
  <c r="BV11" i="4"/>
  <c r="BV13" i="4"/>
  <c r="BV17" i="4"/>
  <c r="BV20" i="4"/>
  <c r="BV32" i="4"/>
  <c r="BV67" i="4"/>
  <c r="F23" i="2"/>
  <c r="E23" i="2" s="1"/>
  <c r="F76" i="2"/>
  <c r="D73" i="2"/>
  <c r="BV72" i="4"/>
  <c r="BV77" i="4"/>
  <c r="AU89" i="3"/>
  <c r="AK93" i="3"/>
  <c r="BV57" i="4"/>
  <c r="AQ87" i="2"/>
  <c r="V87" i="2"/>
  <c r="G59" i="3"/>
  <c r="F50" i="3"/>
  <c r="E50" i="3" s="1"/>
  <c r="H43" i="3"/>
  <c r="H19" i="3"/>
  <c r="P19" i="3"/>
  <c r="BV22" i="4"/>
  <c r="BV48" i="4"/>
  <c r="BV41" i="4"/>
  <c r="BV70" i="4"/>
  <c r="F8" i="2"/>
  <c r="E8" i="2" s="1"/>
  <c r="F47" i="2"/>
  <c r="E47" i="2" s="1"/>
  <c r="F70" i="3"/>
  <c r="E70" i="3" s="1"/>
  <c r="D59" i="3"/>
  <c r="BD91" i="2"/>
  <c r="AI93" i="3"/>
  <c r="F20" i="2"/>
  <c r="E20" i="2" s="1"/>
  <c r="F25" i="2"/>
  <c r="BE25" i="2" s="1"/>
  <c r="P41" i="2"/>
  <c r="E76" i="3"/>
  <c r="R87" i="2"/>
  <c r="AI89" i="2"/>
  <c r="BF41" i="2"/>
  <c r="W87" i="2"/>
  <c r="AS87" i="2"/>
  <c r="F71" i="2"/>
  <c r="E71" i="2" s="1"/>
  <c r="P59" i="3"/>
  <c r="BF73" i="2"/>
  <c r="D41" i="2"/>
  <c r="BV78" i="4"/>
  <c r="BB91" i="3"/>
  <c r="AU91" i="2"/>
  <c r="AF87" i="2"/>
  <c r="O67" i="3"/>
  <c r="S91" i="3"/>
  <c r="U89" i="2"/>
  <c r="G7" i="2"/>
  <c r="F13" i="2"/>
  <c r="E13" i="2" s="1"/>
  <c r="F18" i="2"/>
  <c r="F62" i="2"/>
  <c r="E62" i="2" s="1"/>
  <c r="F72" i="2"/>
  <c r="BE72" i="2" s="1"/>
  <c r="F72" i="3"/>
  <c r="AZ72" i="3" s="1"/>
  <c r="F63" i="3"/>
  <c r="E63" i="3" s="1"/>
  <c r="F61" i="3"/>
  <c r="E61" i="3" s="1"/>
  <c r="D43" i="3"/>
  <c r="BV12" i="4"/>
  <c r="BV27" i="4"/>
  <c r="AW91" i="2"/>
  <c r="G73" i="2"/>
  <c r="AJ93" i="3"/>
  <c r="AT89" i="3"/>
  <c r="AL93" i="3"/>
  <c r="W89" i="3"/>
  <c r="AR91" i="3"/>
  <c r="AJ91" i="3"/>
  <c r="AB91" i="3"/>
  <c r="AV93" i="3"/>
  <c r="AF91" i="3"/>
  <c r="X91" i="3"/>
  <c r="AO91" i="3"/>
  <c r="Y89" i="3"/>
  <c r="Q89" i="3"/>
  <c r="Q91" i="2"/>
  <c r="AQ89" i="2"/>
  <c r="AX89" i="2"/>
  <c r="AY89" i="2"/>
  <c r="BH89" i="2"/>
  <c r="BS85" i="4"/>
  <c r="E16" i="3"/>
  <c r="E42" i="2"/>
  <c r="AZ74" i="3"/>
  <c r="E74" i="3"/>
  <c r="E52" i="3"/>
  <c r="AZ57" i="3"/>
  <c r="E57" i="3"/>
  <c r="AZ60" i="3"/>
  <c r="F39" i="3"/>
  <c r="AZ39" i="3" s="1"/>
  <c r="F11" i="3"/>
  <c r="E11" i="3" s="1"/>
  <c r="H8" i="3"/>
  <c r="AF93" i="3"/>
  <c r="AP89" i="3"/>
  <c r="F62" i="3"/>
  <c r="AX87" i="2"/>
  <c r="H30" i="3"/>
  <c r="F44" i="3"/>
  <c r="AV91" i="3"/>
  <c r="Q91" i="3"/>
  <c r="BV43" i="4"/>
  <c r="BT84" i="4"/>
  <c r="D65" i="2"/>
  <c r="BF57" i="2"/>
  <c r="BF28" i="2"/>
  <c r="D75" i="3"/>
  <c r="F80" i="3"/>
  <c r="E80" i="3" s="1"/>
  <c r="D28" i="2"/>
  <c r="V93" i="3"/>
  <c r="AB91" i="2"/>
  <c r="BC87" i="2"/>
  <c r="AS89" i="2"/>
  <c r="AN89" i="3"/>
  <c r="AC89" i="2"/>
  <c r="AN91" i="3"/>
  <c r="F48" i="2"/>
  <c r="AW87" i="2"/>
  <c r="F68" i="2"/>
  <c r="AI87" i="2"/>
  <c r="AK91" i="2"/>
  <c r="AK89" i="2"/>
  <c r="G19" i="3"/>
  <c r="X87" i="2"/>
  <c r="G41" i="2"/>
  <c r="F84" i="3"/>
  <c r="E84" i="3" s="1"/>
  <c r="AE89" i="2"/>
  <c r="F39" i="2"/>
  <c r="E39" i="2" s="1"/>
  <c r="F40" i="2"/>
  <c r="BE40" i="2" s="1"/>
  <c r="F43" i="2"/>
  <c r="E43" i="2" s="1"/>
  <c r="AV87" i="2"/>
  <c r="BD87" i="2"/>
  <c r="F48" i="3"/>
  <c r="E48" i="3" s="1"/>
  <c r="O43" i="3"/>
  <c r="F42" i="3"/>
  <c r="AZ42" i="3" s="1"/>
  <c r="G30" i="3"/>
  <c r="F22" i="3"/>
  <c r="E22" i="3" s="1"/>
  <c r="D19" i="3"/>
  <c r="E15" i="3"/>
  <c r="BV21" i="4"/>
  <c r="BV50" i="4"/>
  <c r="F26" i="2"/>
  <c r="BE26" i="2" s="1"/>
  <c r="F31" i="3"/>
  <c r="AZ31" i="3" s="1"/>
  <c r="G75" i="3"/>
  <c r="R91" i="2"/>
  <c r="AQ91" i="2"/>
  <c r="AV91" i="2"/>
  <c r="AX91" i="2"/>
  <c r="AY89" i="3"/>
  <c r="I93" i="3"/>
  <c r="AU89" i="2"/>
  <c r="AG91" i="3"/>
  <c r="W93" i="3"/>
  <c r="F11" i="2"/>
  <c r="BE11" i="2" s="1"/>
  <c r="F36" i="2"/>
  <c r="E36" i="2" s="1"/>
  <c r="AR89" i="3"/>
  <c r="AN89" i="2"/>
  <c r="AC91" i="2"/>
  <c r="X89" i="2"/>
  <c r="AW89" i="2"/>
  <c r="Y93" i="3"/>
  <c r="W89" i="2"/>
  <c r="AF89" i="2"/>
  <c r="H28" i="2"/>
  <c r="F50" i="2"/>
  <c r="BB87" i="2"/>
  <c r="P65" i="2"/>
  <c r="P57" i="2"/>
  <c r="F73" i="3"/>
  <c r="AZ73" i="3" s="1"/>
  <c r="F71" i="3"/>
  <c r="F69" i="3"/>
  <c r="E69" i="3" s="1"/>
  <c r="F40" i="3"/>
  <c r="E40" i="3" s="1"/>
  <c r="O30" i="3"/>
  <c r="D30" i="3"/>
  <c r="BV19" i="4"/>
  <c r="BV46" i="4"/>
  <c r="P81" i="2"/>
  <c r="BV80" i="4"/>
  <c r="F80" i="2"/>
  <c r="BE80" i="2" s="1"/>
  <c r="BV73" i="4"/>
  <c r="AP93" i="3"/>
  <c r="AC93" i="3"/>
  <c r="I91" i="3"/>
  <c r="BG87" i="2"/>
  <c r="AR89" i="2"/>
  <c r="BV7" i="4"/>
  <c r="AJ89" i="3"/>
  <c r="Y91" i="3"/>
  <c r="H59" i="3"/>
  <c r="BV36" i="4"/>
  <c r="F82" i="2"/>
  <c r="E82" i="2" s="1"/>
  <c r="F81" i="3"/>
  <c r="AZ91" i="2"/>
  <c r="BH91" i="2"/>
  <c r="AW91" i="3"/>
  <c r="AO89" i="3"/>
  <c r="AD87" i="2"/>
  <c r="G17" i="2"/>
  <c r="AG91" i="2"/>
  <c r="U87" i="2"/>
  <c r="AP89" i="2"/>
  <c r="Q87" i="2"/>
  <c r="U91" i="2"/>
  <c r="F9" i="2"/>
  <c r="F12" i="2"/>
  <c r="F14" i="2"/>
  <c r="E14" i="2" s="1"/>
  <c r="F21" i="2"/>
  <c r="BE21" i="2" s="1"/>
  <c r="P28" i="2"/>
  <c r="F53" i="2"/>
  <c r="BE53" i="2" s="1"/>
  <c r="F55" i="2"/>
  <c r="F60" i="2"/>
  <c r="E60" i="2" s="1"/>
  <c r="P67" i="3"/>
  <c r="BV33" i="4"/>
  <c r="BB91" i="2"/>
  <c r="AV89" i="3"/>
  <c r="K91" i="3"/>
  <c r="T93" i="3"/>
  <c r="K93" i="3"/>
  <c r="G8" i="3"/>
  <c r="AG89" i="3"/>
  <c r="AU91" i="3"/>
  <c r="F24" i="2"/>
  <c r="F32" i="2"/>
  <c r="F51" i="2"/>
  <c r="BE51" i="2" s="1"/>
  <c r="AU87" i="2"/>
  <c r="F68" i="3"/>
  <c r="F47" i="3"/>
  <c r="BU83" i="4"/>
  <c r="BV24" i="4"/>
  <c r="BV66" i="4"/>
  <c r="F24" i="3"/>
  <c r="E24" i="3" s="1"/>
  <c r="BF81" i="2"/>
  <c r="BV52" i="4"/>
  <c r="D7" i="2"/>
  <c r="BV75" i="4"/>
  <c r="BC89" i="3"/>
  <c r="AF89" i="3"/>
  <c r="BB89" i="3"/>
  <c r="AM91" i="3"/>
  <c r="AE91" i="3"/>
  <c r="W91" i="3"/>
  <c r="AY93" i="3"/>
  <c r="AQ93" i="3"/>
  <c r="AS91" i="3"/>
  <c r="AS89" i="3"/>
  <c r="I91" i="2"/>
  <c r="I87" i="2"/>
  <c r="O65" i="2"/>
  <c r="F46" i="3"/>
  <c r="BA91" i="3"/>
  <c r="BA89" i="3"/>
  <c r="BA93" i="3"/>
  <c r="AS93" i="3"/>
  <c r="F67" i="2"/>
  <c r="G65" i="2"/>
  <c r="BV15" i="4"/>
  <c r="BT85" i="4"/>
  <c r="BT83" i="4"/>
  <c r="F88" i="3"/>
  <c r="E88" i="3" s="1"/>
  <c r="G83" i="3"/>
  <c r="F86" i="3"/>
  <c r="O83" i="3"/>
  <c r="U89" i="3"/>
  <c r="U91" i="3"/>
  <c r="U93" i="3"/>
  <c r="BC89" i="2"/>
  <c r="BC91" i="2"/>
  <c r="AR87" i="2"/>
  <c r="AB89" i="2"/>
  <c r="AB87" i="2"/>
  <c r="T89" i="2"/>
  <c r="T87" i="2"/>
  <c r="E14" i="3"/>
  <c r="BS84" i="4"/>
  <c r="F32" i="3"/>
  <c r="I89" i="2"/>
  <c r="F63" i="2"/>
  <c r="E63" i="2" s="1"/>
  <c r="G57" i="2"/>
  <c r="H67" i="3"/>
  <c r="O59" i="3"/>
  <c r="F49" i="3"/>
  <c r="G43" i="3"/>
  <c r="AA91" i="3"/>
  <c r="AA89" i="3"/>
  <c r="AA93" i="3"/>
  <c r="S91" i="2"/>
  <c r="N89" i="3"/>
  <c r="N91" i="3"/>
  <c r="AZ76" i="3"/>
  <c r="E38" i="3"/>
  <c r="J91" i="2"/>
  <c r="J87" i="2"/>
  <c r="J89" i="2"/>
  <c r="AZ53" i="3"/>
  <c r="E41" i="3"/>
  <c r="P43" i="3"/>
  <c r="P75" i="3"/>
  <c r="O73" i="2"/>
  <c r="F75" i="2"/>
  <c r="E75" i="2" s="1"/>
  <c r="AB89" i="3"/>
  <c r="AB93" i="3"/>
  <c r="BC93" i="3"/>
  <c r="BC91" i="3"/>
  <c r="V91" i="3"/>
  <c r="V89" i="3"/>
  <c r="M93" i="3"/>
  <c r="M91" i="3"/>
  <c r="AX93" i="3"/>
  <c r="AX89" i="3"/>
  <c r="AT87" i="2"/>
  <c r="AT89" i="2"/>
  <c r="AT91" i="2"/>
  <c r="AL89" i="2"/>
  <c r="AL87" i="2"/>
  <c r="AL91" i="2"/>
  <c r="BE69" i="2"/>
  <c r="E69" i="2"/>
  <c r="D17" i="2"/>
  <c r="O19" i="3"/>
  <c r="BU85" i="4"/>
  <c r="AO91" i="2"/>
  <c r="AO87" i="2"/>
  <c r="F29" i="2"/>
  <c r="O28" i="2"/>
  <c r="F22" i="2"/>
  <c r="O17" i="2"/>
  <c r="O57" i="2"/>
  <c r="F58" i="2"/>
  <c r="F65" i="3"/>
  <c r="BV64" i="4"/>
  <c r="D57" i="2"/>
  <c r="AH91" i="3"/>
  <c r="AH93" i="3"/>
  <c r="AH89" i="3"/>
  <c r="X89" i="3"/>
  <c r="X93" i="3"/>
  <c r="Z91" i="3"/>
  <c r="Z93" i="3"/>
  <c r="R89" i="3"/>
  <c r="R91" i="3"/>
  <c r="N87" i="2"/>
  <c r="N91" i="2"/>
  <c r="AY91" i="2"/>
  <c r="AY87" i="2"/>
  <c r="BS83" i="4"/>
  <c r="E9" i="3"/>
  <c r="N93" i="3"/>
  <c r="Z89" i="2"/>
  <c r="Z87" i="2"/>
  <c r="AI91" i="2"/>
  <c r="F46" i="2"/>
  <c r="O41" i="2"/>
  <c r="E48" i="2"/>
  <c r="BE48" i="2"/>
  <c r="E45" i="3"/>
  <c r="BU84" i="4"/>
  <c r="F26" i="3"/>
  <c r="H81" i="2"/>
  <c r="F84" i="2"/>
  <c r="E84" i="2" s="1"/>
  <c r="F74" i="2"/>
  <c r="H73" i="2"/>
  <c r="AT91" i="3"/>
  <c r="AT93" i="3"/>
  <c r="AL89" i="3"/>
  <c r="AL91" i="3"/>
  <c r="AD91" i="3"/>
  <c r="AD93" i="3"/>
  <c r="AD89" i="3"/>
  <c r="AW93" i="3"/>
  <c r="AW89" i="3"/>
  <c r="AZ48" i="3"/>
  <c r="P8" i="3"/>
  <c r="E13" i="3"/>
  <c r="P30" i="3"/>
  <c r="O7" i="2"/>
  <c r="BE8" i="2"/>
  <c r="AJ89" i="2"/>
  <c r="AJ91" i="2"/>
  <c r="P17" i="2"/>
  <c r="F35" i="2"/>
  <c r="BE43" i="2"/>
  <c r="BV51" i="4"/>
  <c r="G81" i="2"/>
  <c r="F83" i="2"/>
  <c r="D83" i="3"/>
  <c r="AF91" i="2"/>
  <c r="E64" i="2"/>
  <c r="AC87" i="2"/>
  <c r="AZ51" i="3" l="1"/>
  <c r="E17" i="3"/>
  <c r="BE47" i="2"/>
  <c r="AZ63" i="3"/>
  <c r="AZ28" i="3"/>
  <c r="E23" i="3"/>
  <c r="E20" i="3"/>
  <c r="AZ35" i="3"/>
  <c r="E42" i="3"/>
  <c r="E39" i="3"/>
  <c r="AZ66" i="3"/>
  <c r="AZ12" i="3"/>
  <c r="AZ34" i="3"/>
  <c r="E27" i="3"/>
  <c r="AZ78" i="3"/>
  <c r="E55" i="3"/>
  <c r="AZ21" i="3"/>
  <c r="AZ54" i="3"/>
  <c r="AK90" i="3"/>
  <c r="AZ61" i="3"/>
  <c r="E77" i="3"/>
  <c r="E56" i="3"/>
  <c r="AO92" i="3"/>
  <c r="AG94" i="3"/>
  <c r="AO94" i="3"/>
  <c r="E72" i="3"/>
  <c r="AZ37" i="3"/>
  <c r="Q92" i="3"/>
  <c r="E79" i="3"/>
  <c r="BE23" i="2"/>
  <c r="E11" i="2"/>
  <c r="E80" i="2"/>
  <c r="E77" i="2"/>
  <c r="BE14" i="2"/>
  <c r="Y92" i="2"/>
  <c r="E37" i="2"/>
  <c r="AS92" i="2"/>
  <c r="Q92" i="2"/>
  <c r="AG88" i="2"/>
  <c r="D27" i="2"/>
  <c r="D87" i="2" s="1"/>
  <c r="E72" i="2"/>
  <c r="E19" i="2"/>
  <c r="AO92" i="2"/>
  <c r="E66" i="2"/>
  <c r="BE70" i="2"/>
  <c r="BF87" i="2"/>
  <c r="BE15" i="2"/>
  <c r="BE30" i="2"/>
  <c r="F8" i="3"/>
  <c r="E31" i="3"/>
  <c r="AZ70" i="3"/>
  <c r="AS88" i="2"/>
  <c r="BF89" i="2"/>
  <c r="Q94" i="3"/>
  <c r="U90" i="2"/>
  <c r="E31" i="2"/>
  <c r="Q90" i="2"/>
  <c r="AZ64" i="3"/>
  <c r="AZ10" i="3"/>
  <c r="F43" i="3"/>
  <c r="E53" i="2"/>
  <c r="E26" i="2"/>
  <c r="AC88" i="2"/>
  <c r="AK88" i="2"/>
  <c r="AK90" i="2"/>
  <c r="BE34" i="2"/>
  <c r="BE38" i="2"/>
  <c r="Y90" i="2"/>
  <c r="AG90" i="2"/>
  <c r="E49" i="2"/>
  <c r="AZ25" i="3"/>
  <c r="Y92" i="3"/>
  <c r="Y90" i="3"/>
  <c r="H93" i="3"/>
  <c r="E25" i="2"/>
  <c r="G91" i="2"/>
  <c r="U92" i="2"/>
  <c r="BE76" i="2"/>
  <c r="E76" i="2"/>
  <c r="AC90" i="3"/>
  <c r="AW92" i="2"/>
  <c r="BF91" i="2"/>
  <c r="F7" i="2"/>
  <c r="E18" i="2"/>
  <c r="BE18" i="2"/>
  <c r="AC92" i="3"/>
  <c r="BE54" i="2"/>
  <c r="AK94" i="3"/>
  <c r="BE20" i="2"/>
  <c r="AG92" i="3"/>
  <c r="AO88" i="2"/>
  <c r="AW90" i="2"/>
  <c r="E21" i="2"/>
  <c r="AS90" i="2"/>
  <c r="U88" i="2"/>
  <c r="AW88" i="2"/>
  <c r="Q90" i="3"/>
  <c r="F17" i="2"/>
  <c r="E51" i="2"/>
  <c r="D29" i="3"/>
  <c r="D89" i="3" s="1"/>
  <c r="H87" i="2"/>
  <c r="AG90" i="3"/>
  <c r="E73" i="3"/>
  <c r="AZ11" i="3"/>
  <c r="Y94" i="3"/>
  <c r="AZ69" i="3"/>
  <c r="Q88" i="2"/>
  <c r="F75" i="3"/>
  <c r="H89" i="3"/>
  <c r="G87" i="2"/>
  <c r="G89" i="2"/>
  <c r="AZ68" i="3"/>
  <c r="E68" i="3"/>
  <c r="F67" i="3"/>
  <c r="AZ62" i="3"/>
  <c r="E62" i="3"/>
  <c r="AG92" i="2"/>
  <c r="BV83" i="4"/>
  <c r="AK92" i="2"/>
  <c r="E9" i="2"/>
  <c r="BE9" i="2"/>
  <c r="E50" i="2"/>
  <c r="BE50" i="2"/>
  <c r="AO90" i="3"/>
  <c r="E12" i="2"/>
  <c r="BE12" i="2"/>
  <c r="D93" i="3"/>
  <c r="AK92" i="3"/>
  <c r="F59" i="3"/>
  <c r="AZ80" i="3"/>
  <c r="E55" i="2"/>
  <c r="BE55" i="2"/>
  <c r="AS92" i="3"/>
  <c r="E24" i="2"/>
  <c r="BE24" i="2"/>
  <c r="AZ81" i="3"/>
  <c r="E81" i="3"/>
  <c r="E71" i="3"/>
  <c r="AZ71" i="3"/>
  <c r="AZ44" i="3"/>
  <c r="E44" i="3"/>
  <c r="G91" i="3"/>
  <c r="H91" i="2"/>
  <c r="BE36" i="2"/>
  <c r="AO90" i="2"/>
  <c r="E32" i="2"/>
  <c r="BE32" i="2"/>
  <c r="AC90" i="2"/>
  <c r="BV85" i="4"/>
  <c r="H89" i="2"/>
  <c r="AC92" i="2"/>
  <c r="E40" i="2"/>
  <c r="AC94" i="3"/>
  <c r="H91" i="3"/>
  <c r="AZ47" i="3"/>
  <c r="E47" i="3"/>
  <c r="E68" i="2"/>
  <c r="BE68" i="2"/>
  <c r="E35" i="2"/>
  <c r="BE35" i="2"/>
  <c r="P87" i="2"/>
  <c r="P89" i="2"/>
  <c r="P91" i="2"/>
  <c r="AZ49" i="3"/>
  <c r="E49" i="3"/>
  <c r="E32" i="3"/>
  <c r="AZ32" i="3"/>
  <c r="E86" i="3"/>
  <c r="E83" i="3" s="1"/>
  <c r="F83" i="3"/>
  <c r="E67" i="2"/>
  <c r="F65" i="2"/>
  <c r="F30" i="3"/>
  <c r="O89" i="3"/>
  <c r="O91" i="3"/>
  <c r="O93" i="3"/>
  <c r="E83" i="2"/>
  <c r="E81" i="2" s="1"/>
  <c r="F81" i="2"/>
  <c r="E8" i="3"/>
  <c r="E22" i="2"/>
  <c r="BE22" i="2"/>
  <c r="BV84" i="4"/>
  <c r="AS94" i="3"/>
  <c r="AZ26" i="3"/>
  <c r="E26" i="3"/>
  <c r="AZ46" i="3"/>
  <c r="E46" i="3"/>
  <c r="Y88" i="2"/>
  <c r="G93" i="3"/>
  <c r="U94" i="3"/>
  <c r="F19" i="3"/>
  <c r="BE74" i="2"/>
  <c r="E74" i="2"/>
  <c r="E73" i="2" s="1"/>
  <c r="F73" i="2"/>
  <c r="O87" i="2"/>
  <c r="O89" i="2"/>
  <c r="O91" i="2"/>
  <c r="BE46" i="2"/>
  <c r="F41" i="2"/>
  <c r="E46" i="2"/>
  <c r="E65" i="3"/>
  <c r="AZ65" i="3"/>
  <c r="E29" i="2"/>
  <c r="BE29" i="2"/>
  <c r="F28" i="2"/>
  <c r="G89" i="3"/>
  <c r="U92" i="3"/>
  <c r="P91" i="3"/>
  <c r="P93" i="3"/>
  <c r="P89" i="3"/>
  <c r="E58" i="2"/>
  <c r="E57" i="2" s="1"/>
  <c r="F57" i="2"/>
  <c r="U90" i="3"/>
  <c r="AS90" i="3"/>
  <c r="D91" i="3" l="1"/>
  <c r="AZ67" i="3"/>
  <c r="E59" i="3"/>
  <c r="E19" i="3"/>
  <c r="E75" i="3"/>
  <c r="AZ30" i="3"/>
  <c r="E30" i="3"/>
  <c r="E67" i="3"/>
  <c r="E43" i="3"/>
  <c r="E7" i="2"/>
  <c r="BE65" i="2"/>
  <c r="BE7" i="2"/>
  <c r="D91" i="2"/>
  <c r="D89" i="2"/>
  <c r="AZ8" i="3"/>
  <c r="BE17" i="2"/>
  <c r="E17" i="2"/>
  <c r="BE73" i="2"/>
  <c r="H94" i="2"/>
  <c r="H96" i="2"/>
  <c r="AZ19" i="3"/>
  <c r="G98" i="3"/>
  <c r="F87" i="2"/>
  <c r="G96" i="3"/>
  <c r="AZ59" i="3"/>
  <c r="AZ75" i="3"/>
  <c r="E41" i="2"/>
  <c r="BE41" i="2"/>
  <c r="E65" i="2"/>
  <c r="F89" i="2"/>
  <c r="AZ43" i="3"/>
  <c r="G97" i="3"/>
  <c r="F91" i="2"/>
  <c r="H95" i="2"/>
  <c r="BE28" i="2"/>
  <c r="F93" i="3"/>
  <c r="F89" i="3"/>
  <c r="F91" i="3"/>
  <c r="E28" i="2"/>
  <c r="E91" i="3" l="1"/>
  <c r="E93" i="3"/>
  <c r="E89" i="3"/>
  <c r="BE87" i="2"/>
  <c r="E89" i="2"/>
  <c r="AZ93" i="3"/>
  <c r="AZ89" i="3"/>
  <c r="BE91" i="2"/>
  <c r="AZ91" i="3"/>
  <c r="BE89" i="2"/>
  <c r="E87" i="2"/>
  <c r="E9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tc={434FB572-D343-4D24-8D53-03DCFAB7630D}</author>
    <author>tc={1F4D45B1-557B-43EF-8BDD-9289EEDB7558}</author>
    <author>tc={94866BDF-BF6B-4314-95E5-6A5E792458A0}</author>
  </authors>
  <commentList>
    <comment ref="G59" authorId="0" shapeId="0" xr:uid="{00000000-0006-0000-0100-000001000000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zdjąć 30 godz. wykładu</t>
      </text>
    </comment>
    <comment ref="H59" authorId="1" shapeId="0" xr:uid="{00000000-0006-0000-0100-000002000000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dodać 30 godz. ZP</t>
      </text>
    </comment>
    <comment ref="H75" authorId="2" shapeId="0" xr:uid="{00000000-0006-0000-0100-000003000000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zdjąć 15 godz. ZP i dać do pracy własnej</t>
      </text>
    </comment>
  </commentList>
</comments>
</file>

<file path=xl/sharedStrings.xml><?xml version="1.0" encoding="utf-8"?>
<sst xmlns="http://schemas.openxmlformats.org/spreadsheetml/2006/main" count="942" uniqueCount="309">
  <si>
    <t>I</t>
  </si>
  <si>
    <t>II</t>
  </si>
  <si>
    <t>III</t>
  </si>
  <si>
    <t>I rok</t>
  </si>
  <si>
    <t>III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</si>
  <si>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</si>
  <si>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</si>
  <si>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</si>
  <si>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</si>
  <si>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</si>
  <si>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</si>
  <si>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</si>
  <si>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</si>
  <si>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</si>
  <si>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</si>
  <si>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</si>
  <si>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</si>
  <si>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</si>
  <si>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</si>
  <si>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</si>
  <si>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</si>
  <si>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8.</t>
  </si>
  <si>
    <t>9.</t>
  </si>
  <si>
    <t>10.</t>
  </si>
  <si>
    <t>11.</t>
  </si>
  <si>
    <t>12.</t>
  </si>
  <si>
    <t>D.</t>
  </si>
  <si>
    <t>w</t>
  </si>
  <si>
    <t>zp</t>
  </si>
  <si>
    <t>sem V</t>
  </si>
  <si>
    <t>sem VI</t>
  </si>
  <si>
    <t>IV rok</t>
  </si>
  <si>
    <t>sem VII</t>
  </si>
  <si>
    <t>IV</t>
  </si>
  <si>
    <t>V</t>
  </si>
  <si>
    <t>VI</t>
  </si>
  <si>
    <t>VII</t>
  </si>
  <si>
    <t>MODUŁ KSZTAŁCENIA OGÓLNEGO</t>
  </si>
  <si>
    <t>MODUŁ KSZTAŁCENIA PODSTAWOWEGO</t>
  </si>
  <si>
    <t>MODUŁ KSZTAŁCENIA KIERUNKOWEGO</t>
  </si>
  <si>
    <t>Forma zaliczenia (Zo/E)</t>
  </si>
  <si>
    <t>ćwiczenia</t>
  </si>
  <si>
    <t>zajęcia terenowe i obozy</t>
  </si>
  <si>
    <t>* moduł, przedmiot lub forma zajęć do wyboru</t>
  </si>
  <si>
    <t>II rok</t>
  </si>
  <si>
    <t>Liczba godzin dydaktycznych</t>
  </si>
  <si>
    <t xml:space="preserve"> Rozkład godzin dydaktycznych</t>
  </si>
  <si>
    <t>pw</t>
  </si>
  <si>
    <t>zajęcia do wyboru</t>
  </si>
  <si>
    <t>wykłady (w)</t>
  </si>
  <si>
    <t>@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</si>
  <si>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</si>
  <si>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</si>
  <si>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</si>
  <si>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</si>
  <si>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</si>
  <si>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</si>
  <si>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</si>
  <si>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konsultacje i e-learning (@)</t>
  </si>
  <si>
    <t>D1.</t>
  </si>
  <si>
    <t>Technologia informacyjna</t>
  </si>
  <si>
    <t>Mechanika techniczna</t>
  </si>
  <si>
    <t>C1.</t>
  </si>
  <si>
    <t>C2.</t>
  </si>
  <si>
    <t>Termodynamika techniczna</t>
  </si>
  <si>
    <t>Elektrotechnika i elektronika</t>
  </si>
  <si>
    <t>Rachunek kosztów w ujęciu inżynierskim</t>
  </si>
  <si>
    <t>MODUŁ KSZTAŁCENIA SPECJALNOŚCIOWEGO</t>
  </si>
  <si>
    <t>Hydraulika i pneumatyka</t>
  </si>
  <si>
    <t xml:space="preserve">Innowacje i usprawnienia w firmach </t>
  </si>
  <si>
    <t>Metoda Elementu Skończonego</t>
  </si>
  <si>
    <t>Rapid Prototyping</t>
  </si>
  <si>
    <t>Metody i techniki studiowania</t>
  </si>
  <si>
    <t>Wirtualne środowisko pracy inżyniera</t>
  </si>
  <si>
    <t>Fizyka</t>
  </si>
  <si>
    <t>Zo7</t>
  </si>
  <si>
    <t>E 2/Zo1,2</t>
  </si>
  <si>
    <t>E 1/Zo1</t>
  </si>
  <si>
    <t>E 4/Zo4</t>
  </si>
  <si>
    <t>E 6/Zo6</t>
  </si>
  <si>
    <t>E 7/Zo7</t>
  </si>
  <si>
    <t>Język angielski</t>
  </si>
  <si>
    <t>E/4</t>
  </si>
  <si>
    <t>E2/Zo1,2</t>
  </si>
  <si>
    <t>Pierwsza pomoc przedmedyczna</t>
  </si>
  <si>
    <t>Praktyka 3 (dyplomowa 1 mies.) - 120 godz.</t>
  </si>
  <si>
    <t>Praktyka 1A (inżynierska 1,5 mies.) - 180 godz.</t>
  </si>
  <si>
    <t>Praktyka 1B (inżynierska 1 mies.) - 120 godz.</t>
  </si>
  <si>
    <t>Praktyka 2A (specjalizacyjna 1,5 mies.) - 180 godz.</t>
  </si>
  <si>
    <t>Praktyka 2B (specjalizacyjna 1 mies.) - 120 godz.</t>
  </si>
  <si>
    <t>Metody i języki programowania</t>
  </si>
  <si>
    <t>Automatyzacja i robotyzacja</t>
  </si>
  <si>
    <t>Systemy informatyczne</t>
  </si>
  <si>
    <t>Moduł kształcenia kierunkowego I</t>
  </si>
  <si>
    <t>Moduł kształcenia kierunkowego II</t>
  </si>
  <si>
    <t>Moduł kształcenia specjalnościowego - Metody Projektowania Wirtualnego*</t>
  </si>
  <si>
    <t>Suma dla specjalności MPW</t>
  </si>
  <si>
    <t>ECTS</t>
  </si>
  <si>
    <t>sem VIII</t>
  </si>
  <si>
    <t>VIII</t>
  </si>
  <si>
    <t>Przedsiębiorczość/Kierowanie zasobami ludzkimi*</t>
  </si>
  <si>
    <t>E 3 /Zo2,3</t>
  </si>
  <si>
    <t>E6/Zo6</t>
  </si>
  <si>
    <t>E8/Zo8</t>
  </si>
  <si>
    <t>E 8/Zo8</t>
  </si>
  <si>
    <t>E 4/Zo3,4</t>
  </si>
  <si>
    <t>Projekt dyplomowy</t>
  </si>
  <si>
    <t>Synteza wiedzy i umiejętności z zakresu automatyki i robotyki</t>
  </si>
  <si>
    <t>zajęcia z bezpośrednim udziałem</t>
  </si>
  <si>
    <t>zajęcia kształtujące umiejętności praktyczne</t>
  </si>
  <si>
    <t>zajęcia z dziedziny nauk hum. lub społ.</t>
  </si>
  <si>
    <t>Matematyka ze statystyką matematyczną</t>
  </si>
  <si>
    <t>Automatyka procesów cieplnych</t>
  </si>
  <si>
    <t xml:space="preserve">Monitorowanie i diagnostyka </t>
  </si>
  <si>
    <t>Projektowanie robotów i manipulatorów</t>
  </si>
  <si>
    <t>E 7/Zo6,7</t>
  </si>
  <si>
    <t>E 5/Zo5</t>
  </si>
  <si>
    <t>E 3/Zo2,3</t>
  </si>
  <si>
    <t>Przedsiębiorczość/Kierowanie Zespołami Ludzkimi*</t>
  </si>
  <si>
    <t>Wychowanie fizyczne</t>
  </si>
  <si>
    <t>Przedmiot</t>
  </si>
  <si>
    <t>W</t>
  </si>
  <si>
    <t>U</t>
  </si>
  <si>
    <t>K</t>
  </si>
  <si>
    <t>AIR_W01</t>
  </si>
  <si>
    <t>AIR_W02</t>
  </si>
  <si>
    <t>AIR_W03</t>
  </si>
  <si>
    <t>AIR_W04</t>
  </si>
  <si>
    <t>AIR_W05</t>
  </si>
  <si>
    <t>AIR_W06</t>
  </si>
  <si>
    <t>AIR_W07</t>
  </si>
  <si>
    <t>AIR_W08</t>
  </si>
  <si>
    <t>AIR_W09</t>
  </si>
  <si>
    <t>AIR_W10</t>
  </si>
  <si>
    <t>AIR_W11</t>
  </si>
  <si>
    <t>AIR_W12</t>
  </si>
  <si>
    <t>AIR_W13</t>
  </si>
  <si>
    <t>AIR_W14</t>
  </si>
  <si>
    <t>AIR_W15</t>
  </si>
  <si>
    <t>AIR_W16</t>
  </si>
  <si>
    <t>AIR_W17</t>
  </si>
  <si>
    <t>AIR_W18</t>
  </si>
  <si>
    <t>AIR_W19</t>
  </si>
  <si>
    <t>AIR_W20</t>
  </si>
  <si>
    <t>AIR_W21</t>
  </si>
  <si>
    <t>AIR_W22</t>
  </si>
  <si>
    <t>AIR_W23</t>
  </si>
  <si>
    <t>AIR_W24</t>
  </si>
  <si>
    <t>AIR_W25</t>
  </si>
  <si>
    <t>AIR_W26</t>
  </si>
  <si>
    <t>AIR_U01</t>
  </si>
  <si>
    <t>AIR_U02</t>
  </si>
  <si>
    <t>AIR_U03</t>
  </si>
  <si>
    <t>AIR_U04</t>
  </si>
  <si>
    <t>AIR_U05</t>
  </si>
  <si>
    <t>AIR_U06</t>
  </si>
  <si>
    <t>AIR_U07</t>
  </si>
  <si>
    <t>AIR_U08</t>
  </si>
  <si>
    <t>AIR_U09</t>
  </si>
  <si>
    <t>AIR_U10</t>
  </si>
  <si>
    <t>AIR_U11</t>
  </si>
  <si>
    <t>AIR_U12</t>
  </si>
  <si>
    <t>AIR_U13</t>
  </si>
  <si>
    <t>AIR_U14</t>
  </si>
  <si>
    <t>AIR_U15</t>
  </si>
  <si>
    <t>AIR_U16</t>
  </si>
  <si>
    <t>AIR_U17</t>
  </si>
  <si>
    <t>AIR_U18</t>
  </si>
  <si>
    <t>AIR_U19</t>
  </si>
  <si>
    <t>AIR_U20</t>
  </si>
  <si>
    <t>AIR_U21</t>
  </si>
  <si>
    <t>AIR_U22</t>
  </si>
  <si>
    <t>AIR_U23</t>
  </si>
  <si>
    <t>AIR_U24</t>
  </si>
  <si>
    <t>AIR_U25</t>
  </si>
  <si>
    <t>AIR_U26</t>
  </si>
  <si>
    <t>AIR_U27</t>
  </si>
  <si>
    <t>AIR_U28</t>
  </si>
  <si>
    <t>AIR_U29</t>
  </si>
  <si>
    <t>AIR_U30</t>
  </si>
  <si>
    <t>AIR_U31</t>
  </si>
  <si>
    <t>AIR_U32</t>
  </si>
  <si>
    <t>AIR_U33</t>
  </si>
  <si>
    <t>AIR_U34</t>
  </si>
  <si>
    <t>AIR_K01</t>
  </si>
  <si>
    <t>AIR_K02</t>
  </si>
  <si>
    <t>AIR_K03</t>
  </si>
  <si>
    <t>AIR_K04</t>
  </si>
  <si>
    <t>AIR_K05</t>
  </si>
  <si>
    <t>AIR_K06</t>
  </si>
  <si>
    <t>AIR_K07</t>
  </si>
  <si>
    <t>AIR_K08</t>
  </si>
  <si>
    <t xml:space="preserve">A. </t>
  </si>
  <si>
    <t>MODUŁ KSZTAŁCENIA KIERUNKOWEGO I</t>
  </si>
  <si>
    <t>MODUŁ KSZTAŁCENIA KIERUNKOWEGO II</t>
  </si>
  <si>
    <t>Praktyka 1A i 1B</t>
  </si>
  <si>
    <t>Praktyka 2A i 2B</t>
  </si>
  <si>
    <t>Praktyka 3</t>
  </si>
  <si>
    <t xml:space="preserve">Metoda Elementu Skończonego </t>
  </si>
  <si>
    <t>Matryca efektów uczenia się</t>
  </si>
  <si>
    <t>P6S_WG</t>
  </si>
  <si>
    <t>P6S_WK</t>
  </si>
  <si>
    <t>P6S_UW</t>
  </si>
  <si>
    <t>P6S_UW, P6S_UO</t>
  </si>
  <si>
    <t>P6S_UK, P6S_UO</t>
  </si>
  <si>
    <t>P6S_UK</t>
  </si>
  <si>
    <t>P6S_UW, P6S_UO, P6S_UU</t>
  </si>
  <si>
    <t>P6S_KK</t>
  </si>
  <si>
    <t>P6S_KK, P6S_KO</t>
  </si>
  <si>
    <t>P6S_KK, P6S_KO, P6S_KR</t>
  </si>
  <si>
    <t>P6S_KK, P6S_KR</t>
  </si>
  <si>
    <t>P6S_KO</t>
  </si>
  <si>
    <t>P6S_KO, P6S_KR</t>
  </si>
  <si>
    <t>English for Automation and Robotics</t>
  </si>
  <si>
    <t>MODUŁ KSZTAŁCENIA SPECJALNOŚCIOWEGO: Metody Projektowania Wirtualnego*</t>
  </si>
  <si>
    <t>SUMA MPW*</t>
  </si>
  <si>
    <t>Materiałoznawstwo</t>
  </si>
  <si>
    <t>Projektowanie procesów zautomatyzowanych</t>
  </si>
  <si>
    <t>Sieci i wizualizacja</t>
  </si>
  <si>
    <t>Projektowanie chwytaków</t>
  </si>
  <si>
    <t>Pracownia automatyki i robotyki</t>
  </si>
  <si>
    <t>Przetwarzanie sygnałów</t>
  </si>
  <si>
    <t>Sterowniki mikroprocesorowe</t>
  </si>
  <si>
    <t>PKM z wytrzymałością materiałów</t>
  </si>
  <si>
    <t>Modelowanie i symulacja</t>
  </si>
  <si>
    <t>Czujniki, systemy pomiarowe</t>
  </si>
  <si>
    <t>Automatyzacja urządzeń</t>
  </si>
  <si>
    <t>Napędy maszyn i robotów</t>
  </si>
  <si>
    <t>Projektowanie linii zautomatyzowanych</t>
  </si>
  <si>
    <t>Czujniki i systemy pomiarowe</t>
  </si>
  <si>
    <t>Sieci i wizulaizacja</t>
  </si>
  <si>
    <t>Nowoczesne technologie wytwarzania</t>
  </si>
  <si>
    <t>ogółem</t>
  </si>
  <si>
    <t>Suma</t>
  </si>
  <si>
    <t>P6S_UO</t>
  </si>
  <si>
    <t>P6S_UU</t>
  </si>
  <si>
    <t>P6S_KR</t>
  </si>
  <si>
    <t>1980 do 2420</t>
  </si>
  <si>
    <t>od 1170 do 1430</t>
  </si>
  <si>
    <t>13.</t>
  </si>
  <si>
    <t>14.</t>
  </si>
  <si>
    <t>E.</t>
  </si>
  <si>
    <t>Moduł praktyk zawodowych*</t>
  </si>
  <si>
    <t>D2.</t>
  </si>
  <si>
    <t>Projekt dyplomowy*</t>
  </si>
  <si>
    <t>Umiejętności interpersonalne/Negocjacje*</t>
  </si>
  <si>
    <t>Bezpieczeństwo i higiena pracy/Ergonomia*</t>
  </si>
  <si>
    <t>Socjologia/Komunikacja społeczna*</t>
  </si>
  <si>
    <t>Innowacje i usprawnienia w firmach</t>
  </si>
  <si>
    <t>MODUŁ PRAKTYK ZAWODOWYCH</t>
  </si>
  <si>
    <t>Organizacja systemów i procesów produkcyjnych</t>
  </si>
  <si>
    <t>Planowanie i sterowanie produkcją</t>
  </si>
  <si>
    <t>Suma dla specjalności OZE</t>
  </si>
  <si>
    <t>Moduł kształcenia specjalnościowego - Odnawialne źródła energii*</t>
  </si>
  <si>
    <t xml:space="preserve"> </t>
  </si>
  <si>
    <t>Projektowanie  instalacji fotowoltaicznych</t>
  </si>
  <si>
    <t>Automatyzacja elementów i układów OZE</t>
  </si>
  <si>
    <t>Instalacje geotermiczne</t>
  </si>
  <si>
    <t>Automatyka farm wiatrowych i  elektrowni wodnych</t>
  </si>
  <si>
    <t>Urządzenia do odzysku energii (Energy Harvester)</t>
  </si>
  <si>
    <t>Technologie wykorzystania wodoru</t>
  </si>
  <si>
    <t>D3.</t>
  </si>
  <si>
    <t>Alternatywne napędy pojazdów</t>
  </si>
  <si>
    <t>Język niemcki/Język rosyjski</t>
  </si>
  <si>
    <t>SUMA OZE*</t>
  </si>
  <si>
    <t>Mechatronika i elementy automatyki w pojazdach</t>
  </si>
  <si>
    <t>Elektronika i mikroukłady w pojazdach</t>
  </si>
  <si>
    <t>Information and Communication  Technology</t>
  </si>
  <si>
    <t>E7/Zo7</t>
  </si>
  <si>
    <t>Information and Communication Technology</t>
  </si>
  <si>
    <t>Zo/7</t>
  </si>
  <si>
    <t>Zo/1</t>
  </si>
  <si>
    <t>Zo/3</t>
  </si>
  <si>
    <t>Zo/2</t>
  </si>
  <si>
    <t>Zo/4</t>
  </si>
  <si>
    <t>Zo/5</t>
  </si>
  <si>
    <t>Zo/1,2,3,4</t>
  </si>
  <si>
    <t>ZAL/1</t>
  </si>
  <si>
    <t>ZAL/2</t>
  </si>
  <si>
    <t>ZAL/1,2</t>
  </si>
  <si>
    <t>Zo/5,6</t>
  </si>
  <si>
    <t>Zo/6</t>
  </si>
  <si>
    <t>Zo/4,5</t>
  </si>
  <si>
    <t>Zo/8</t>
  </si>
  <si>
    <t>DK</t>
  </si>
  <si>
    <r>
      <t xml:space="preserve">3.1. Plan studiów </t>
    </r>
    <r>
      <rPr>
        <b/>
        <u/>
        <sz val="36"/>
        <rFont val="Verdana"/>
        <family val="2"/>
        <charset val="238"/>
      </rPr>
      <t>stacjonarnych I stopnia</t>
    </r>
    <r>
      <rPr>
        <b/>
        <sz val="36"/>
        <rFont val="Verdana"/>
        <family val="2"/>
      </rPr>
      <t>: Automatyka i robotyka  (2022-2026)</t>
    </r>
  </si>
  <si>
    <r>
      <t xml:space="preserve">3.2. Plan studiów </t>
    </r>
    <r>
      <rPr>
        <b/>
        <u/>
        <sz val="36"/>
        <rFont val="Verdana"/>
        <family val="2"/>
        <charset val="238"/>
      </rPr>
      <t>niestacjonarnych I stopnia</t>
    </r>
    <r>
      <rPr>
        <b/>
        <sz val="36"/>
        <rFont val="Verdana"/>
        <family val="2"/>
      </rPr>
      <t>: Automatyka i robotyka (2022-2026)</t>
    </r>
  </si>
  <si>
    <t>Podstawy automatyki i robotyki</t>
  </si>
  <si>
    <t>Grafika inżynierska</t>
  </si>
  <si>
    <t>Artificial Intelligence</t>
  </si>
  <si>
    <t>Automotive Industry-Production and Logistics</t>
  </si>
  <si>
    <t>Green environment and management</t>
  </si>
  <si>
    <t>Skanowanie przestrzenne</t>
  </si>
  <si>
    <t>Diagnostyka układów sterowania w pojazdach</t>
  </si>
  <si>
    <t>Układy sterowania w pojazdach samochodowych</t>
  </si>
  <si>
    <t>Systemy sterowania silników samochodowych</t>
  </si>
  <si>
    <t>E 3/Zo3</t>
  </si>
  <si>
    <t>E 4 /Zo 4</t>
  </si>
  <si>
    <t>Komputerowe wspomaganie projektowania</t>
  </si>
  <si>
    <t>Moduł kształcenia specjalnościowego - Sterowanie i mechatronika w pojazdach samochodowych*</t>
  </si>
  <si>
    <t>SUMA SiMPS*</t>
  </si>
  <si>
    <t>Suma dla specjalności SiMPS</t>
  </si>
  <si>
    <t>warsztay</t>
  </si>
  <si>
    <t>laboratoria</t>
  </si>
  <si>
    <t>seminaria</t>
  </si>
  <si>
    <t>projekty</t>
  </si>
  <si>
    <t>warsztaty</t>
  </si>
  <si>
    <t>Język niemiecki/Język rosyjski</t>
  </si>
  <si>
    <r>
      <t>Język niemiecki</t>
    </r>
    <r>
      <rPr>
        <sz val="20"/>
        <color theme="1"/>
        <rFont val="Verdana"/>
        <family val="2"/>
      </rPr>
      <t>/Język rosyjski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</si>
</sst>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53" x14ac:knownFonts="1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8"/>
      <name val="Arial Narrow"/>
      <family val="2"/>
      <charset val="238"/>
    </font>
    <font>
      <sz val="18"/>
      <name val="Arial Narrow"/>
      <family val="2"/>
      <charset val="238"/>
    </font>
    <font>
      <sz val="28"/>
      <name val="Arial Narrow"/>
      <family val="2"/>
      <charset val="238"/>
    </font>
    <font>
      <b/>
      <sz val="28"/>
      <name val="Arial Narrow"/>
      <family val="2"/>
      <charset val="238"/>
    </font>
    <font>
      <b/>
      <sz val="36"/>
      <name val="Arial Narrow"/>
      <family val="2"/>
      <charset val="238"/>
    </font>
    <font>
      <sz val="12"/>
      <name val="Arial Narrow"/>
      <family val="2"/>
      <charset val="238"/>
    </font>
    <font>
      <b/>
      <sz val="36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sz val="28"/>
      <name val="Verdana"/>
      <family val="2"/>
    </font>
    <font>
      <b/>
      <sz val="20"/>
      <name val="Verdana"/>
      <family val="2"/>
      <charset val="238"/>
    </font>
    <font>
      <b/>
      <sz val="10"/>
      <name val="Verdana"/>
      <family val="2"/>
    </font>
    <font>
      <u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/>
      <sz val="7.5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9"/>
      <color indexed="8"/>
      <name val="Verdana"/>
      <family val="2"/>
    </font>
    <font>
      <b/>
      <sz val="9"/>
      <color indexed="8"/>
      <name val="Verdana"/>
      <family val="2"/>
      <charset val="238"/>
    </font>
    <font>
      <b/>
      <sz val="7.5"/>
      <color indexed="8"/>
      <name val="Verdana"/>
      <family val="2"/>
    </font>
    <font>
      <b/>
      <sz val="7.5"/>
      <color indexed="8"/>
      <name val="Verdana"/>
      <family val="2"/>
      <charset val="238"/>
    </font>
    <font>
      <b/>
      <sz val="7.5"/>
      <name val="Verdana"/>
      <family val="2"/>
      <charset val="238"/>
    </font>
    <font>
      <b/>
      <sz val="8"/>
      <name val="Verdana"/>
      <family val="2"/>
    </font>
    <font>
      <b/>
      <sz val="19"/>
      <name val="Verdana"/>
      <family val="2"/>
    </font>
    <font>
      <sz val="8"/>
      <name val="Arial CE"/>
      <charset val="238"/>
    </font>
    <font>
      <b/>
      <sz val="6.5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sz val="10"/>
      <name val="Verdana"/>
      <family val="2"/>
      <charset val="238"/>
    </font>
    <font>
      <b/>
      <sz val="22"/>
      <name val="Verdana"/>
      <family val="2"/>
      <charset val="238"/>
    </font>
    <font>
      <sz val="10"/>
      <color rgb="FFFF0000"/>
      <name val="Arial CE"/>
      <charset val="238"/>
    </font>
    <font>
      <sz val="7.5"/>
      <color theme="1"/>
      <name val="Verdana"/>
      <family val="2"/>
    </font>
    <font>
      <b/>
      <sz val="22"/>
      <name val="Calibri"/>
      <family val="2"/>
      <charset val="238"/>
      <scheme val="minor"/>
    </font>
    <font>
      <b/>
      <sz val="22"/>
      <color rgb="FF1F4E79"/>
      <name val="Verdana"/>
      <family val="2"/>
      <charset val="238"/>
    </font>
    <font>
      <b/>
      <sz val="22"/>
      <color theme="4" tint="-0.499984740745262"/>
      <name val="Verdana"/>
      <family val="2"/>
      <charset val="238"/>
    </font>
    <font>
      <b/>
      <sz val="22"/>
      <color theme="4" tint="-0.499984740745262"/>
      <name val="Calibri"/>
      <family val="2"/>
      <charset val="238"/>
      <scheme val="minor"/>
    </font>
    <font>
      <sz val="10"/>
      <color theme="1"/>
      <name val="Arial CE"/>
      <charset val="238"/>
    </font>
    <font>
      <sz val="28"/>
      <color theme="1"/>
      <name val="Arial Narrow"/>
      <family val="2"/>
      <charset val="238"/>
    </font>
    <font>
      <b/>
      <sz val="36"/>
      <color theme="1"/>
      <name val="Arial Narrow"/>
      <family val="2"/>
      <charset val="238"/>
    </font>
    <font>
      <b/>
      <sz val="7.5"/>
      <color theme="1"/>
      <name val="Verdana"/>
      <family val="2"/>
    </font>
    <font>
      <sz val="20"/>
      <color theme="1"/>
      <name val="Verdana"/>
      <family val="2"/>
      <charset val="238"/>
    </font>
    <font>
      <sz val="20"/>
      <color rgb="FFFF0000"/>
      <name val="Verdana"/>
      <family val="2"/>
    </font>
    <font>
      <b/>
      <sz val="20"/>
      <color theme="1"/>
      <name val="Verdana"/>
      <family val="2"/>
    </font>
    <font>
      <sz val="20"/>
      <color theme="1"/>
      <name val="Verdana"/>
      <family val="2"/>
    </font>
    <font>
      <b/>
      <sz val="20"/>
      <color theme="1"/>
      <name val="Verdana"/>
      <family val="2"/>
      <charset val="238"/>
    </font>
    <font>
      <b/>
      <u/>
      <sz val="36"/>
      <name val="Verdana"/>
      <family val="2"/>
      <charset val="238"/>
    </font>
    <font>
      <b/>
      <sz val="22"/>
      <color rgb="FFFF0000"/>
      <name val="Verdana"/>
      <family val="2"/>
      <charset val="238"/>
    </font>
    <font>
      <sz val="8"/>
      <color rgb="FFFF0000"/>
      <name val="Verdana"/>
      <family val="2"/>
    </font>
    <font>
      <sz val="8"/>
      <color theme="1"/>
      <name val="Verdana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C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5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8" fontId="2" fillId="0" borderId="0" applyFont="0" applyFill="0" applyBorder="0" applyAlignment="0" applyProtection="0"/>
    <xf numFmtId="8" fontId="2" fillId="0" borderId="0" applyFont="0" applyFill="0" applyBorder="0" applyAlignment="0" applyProtection="0"/>
  </cellStyleXfs>
  <cellXfs count="698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8" fillId="0" borderId="0" xfId="0" applyFont="1" applyFill="1" applyBorder="1"/>
    <xf numFmtId="0" fontId="4" fillId="0" borderId="0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3" fontId="3" fillId="0" borderId="0" xfId="0" applyNumberFormat="1" applyFont="1" applyFill="1"/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6" fillId="0" borderId="0" xfId="0" applyFont="1" applyFill="1"/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wrapText="1"/>
    </xf>
    <xf numFmtId="0" fontId="14" fillId="4" borderId="0" xfId="0" applyFont="1" applyFill="1" applyAlignment="1">
      <alignment horizontal="left" vertical="center"/>
    </xf>
    <xf numFmtId="0" fontId="15" fillId="4" borderId="0" xfId="0" applyFont="1" applyFill="1" applyBorder="1" applyAlignment="1">
      <alignment wrapText="1"/>
    </xf>
    <xf numFmtId="0" fontId="16" fillId="4" borderId="0" xfId="0" applyFont="1" applyFill="1" applyBorder="1"/>
    <xf numFmtId="0" fontId="17" fillId="4" borderId="0" xfId="0" applyFont="1" applyFill="1" applyBorder="1"/>
    <xf numFmtId="0" fontId="34" fillId="0" borderId="0" xfId="0" applyFont="1"/>
    <xf numFmtId="0" fontId="16" fillId="0" borderId="15" xfId="0" applyFont="1" applyFill="1" applyBorder="1" applyAlignment="1">
      <alignment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left" vertical="center"/>
    </xf>
    <xf numFmtId="0" fontId="10" fillId="5" borderId="32" xfId="0" applyFont="1" applyFill="1" applyBorder="1" applyAlignment="1">
      <alignment horizontal="center" vertical="center"/>
    </xf>
    <xf numFmtId="3" fontId="10" fillId="5" borderId="33" xfId="0" applyNumberFormat="1" applyFont="1" applyFill="1" applyBorder="1" applyAlignment="1">
      <alignment horizontal="center" vertical="center"/>
    </xf>
    <xf numFmtId="3" fontId="10" fillId="5" borderId="34" xfId="0" applyNumberFormat="1" applyFont="1" applyFill="1" applyBorder="1" applyAlignment="1">
      <alignment horizontal="center" vertical="center"/>
    </xf>
    <xf numFmtId="3" fontId="10" fillId="5" borderId="35" xfId="0" applyNumberFormat="1" applyFont="1" applyFill="1" applyBorder="1" applyAlignment="1">
      <alignment horizontal="center" vertical="center"/>
    </xf>
    <xf numFmtId="3" fontId="10" fillId="5" borderId="36" xfId="0" applyNumberFormat="1" applyFont="1" applyFill="1" applyBorder="1" applyAlignment="1">
      <alignment horizontal="center" vertical="center"/>
    </xf>
    <xf numFmtId="3" fontId="10" fillId="5" borderId="37" xfId="0" applyNumberFormat="1" applyFont="1" applyFill="1" applyBorder="1" applyAlignment="1">
      <alignment horizontal="center" vertical="center"/>
    </xf>
    <xf numFmtId="0" fontId="10" fillId="5" borderId="38" xfId="0" applyFont="1" applyFill="1" applyBorder="1" applyAlignment="1">
      <alignment horizontal="center" vertical="center"/>
    </xf>
    <xf numFmtId="3" fontId="10" fillId="7" borderId="46" xfId="0" applyNumberFormat="1" applyFont="1" applyFill="1" applyBorder="1" applyAlignment="1">
      <alignment horizontal="center" vertical="center"/>
    </xf>
    <xf numFmtId="3" fontId="10" fillId="7" borderId="47" xfId="0" applyNumberFormat="1" applyFont="1" applyFill="1" applyBorder="1" applyAlignment="1">
      <alignment horizontal="center" vertical="center"/>
    </xf>
    <xf numFmtId="3" fontId="10" fillId="7" borderId="48" xfId="0" applyNumberFormat="1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10" fillId="5" borderId="55" xfId="0" applyFont="1" applyFill="1" applyBorder="1" applyAlignment="1">
      <alignment horizontal="center" vertical="center"/>
    </xf>
    <xf numFmtId="0" fontId="10" fillId="5" borderId="53" xfId="0" applyFont="1" applyFill="1" applyBorder="1" applyAlignment="1">
      <alignment horizontal="center" vertical="center" wrapText="1"/>
    </xf>
    <xf numFmtId="0" fontId="10" fillId="5" borderId="56" xfId="0" applyFont="1" applyFill="1" applyBorder="1" applyAlignment="1">
      <alignment horizontal="center" vertical="center" wrapText="1"/>
    </xf>
    <xf numFmtId="0" fontId="10" fillId="5" borderId="54" xfId="0" applyFont="1" applyFill="1" applyBorder="1" applyAlignment="1">
      <alignment horizontal="center" vertical="center" wrapText="1"/>
    </xf>
    <xf numFmtId="3" fontId="10" fillId="5" borderId="32" xfId="0" applyNumberFormat="1" applyFont="1" applyFill="1" applyBorder="1" applyAlignment="1">
      <alignment horizontal="center" vertical="center"/>
    </xf>
    <xf numFmtId="3" fontId="10" fillId="5" borderId="49" xfId="0" applyNumberFormat="1" applyFont="1" applyFill="1" applyBorder="1" applyAlignment="1">
      <alignment horizontal="center" vertical="center"/>
    </xf>
    <xf numFmtId="0" fontId="30" fillId="0" borderId="24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58" xfId="0" applyFont="1" applyBorder="1" applyAlignment="1">
      <alignment horizontal="center"/>
    </xf>
    <xf numFmtId="0" fontId="30" fillId="0" borderId="59" xfId="0" applyFont="1" applyBorder="1" applyAlignment="1">
      <alignment horizontal="center"/>
    </xf>
    <xf numFmtId="0" fontId="21" fillId="5" borderId="15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textRotation="90"/>
    </xf>
    <xf numFmtId="0" fontId="22" fillId="5" borderId="46" xfId="0" applyFont="1" applyFill="1" applyBorder="1" applyAlignment="1">
      <alignment horizontal="center" vertical="center" wrapText="1"/>
    </xf>
    <xf numFmtId="0" fontId="22" fillId="5" borderId="47" xfId="0" applyFont="1" applyFill="1" applyBorder="1" applyAlignment="1">
      <alignment horizontal="center" vertical="center" wrapText="1"/>
    </xf>
    <xf numFmtId="0" fontId="22" fillId="5" borderId="60" xfId="0" applyFont="1" applyFill="1" applyBorder="1" applyAlignment="1">
      <alignment horizontal="center" vertical="center" wrapText="1"/>
    </xf>
    <xf numFmtId="0" fontId="28" fillId="5" borderId="24" xfId="0" applyFont="1" applyFill="1" applyBorder="1"/>
    <xf numFmtId="0" fontId="28" fillId="5" borderId="1" xfId="0" applyFont="1" applyFill="1" applyBorder="1"/>
    <xf numFmtId="0" fontId="23" fillId="5" borderId="15" xfId="0" applyFont="1" applyFill="1" applyBorder="1" applyAlignment="1">
      <alignment horizontal="left" vertical="center" wrapText="1"/>
    </xf>
    <xf numFmtId="0" fontId="23" fillId="5" borderId="11" xfId="0" applyFont="1" applyFill="1" applyBorder="1" applyAlignment="1">
      <alignment horizontal="left" vertical="center" wrapText="1"/>
    </xf>
    <xf numFmtId="0" fontId="24" fillId="5" borderId="13" xfId="0" applyFont="1" applyFill="1" applyBorder="1" applyAlignment="1">
      <alignment horizontal="left" vertical="center" wrapText="1"/>
    </xf>
    <xf numFmtId="0" fontId="24" fillId="5" borderId="11" xfId="0" applyFont="1" applyFill="1" applyBorder="1" applyAlignment="1">
      <alignment horizontal="left" vertical="center" wrapText="1"/>
    </xf>
    <xf numFmtId="0" fontId="0" fillId="5" borderId="23" xfId="0" applyFill="1" applyBorder="1"/>
    <xf numFmtId="0" fontId="0" fillId="5" borderId="61" xfId="0" applyFill="1" applyBorder="1"/>
    <xf numFmtId="0" fontId="0" fillId="5" borderId="0" xfId="0" applyFill="1" applyBorder="1"/>
    <xf numFmtId="0" fontId="0" fillId="5" borderId="62" xfId="0" applyFill="1" applyBorder="1"/>
    <xf numFmtId="0" fontId="26" fillId="5" borderId="23" xfId="0" applyFont="1" applyFill="1" applyBorder="1" applyAlignment="1">
      <alignment horizontal="center" vertical="center" wrapText="1"/>
    </xf>
    <xf numFmtId="0" fontId="26" fillId="5" borderId="63" xfId="0" applyFont="1" applyFill="1" applyBorder="1" applyAlignment="1">
      <alignment horizontal="center" vertical="center" wrapText="1"/>
    </xf>
    <xf numFmtId="0" fontId="26" fillId="5" borderId="14" xfId="0" applyFont="1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/>
    </xf>
    <xf numFmtId="0" fontId="26" fillId="5" borderId="15" xfId="0" applyFont="1" applyFill="1" applyBorder="1" applyAlignment="1">
      <alignment horizontal="center" vertical="center" wrapText="1"/>
    </xf>
    <xf numFmtId="0" fontId="26" fillId="5" borderId="11" xfId="0" applyFont="1" applyFill="1" applyBorder="1" applyAlignment="1">
      <alignment horizontal="center" vertical="center" wrapText="1"/>
    </xf>
    <xf numFmtId="0" fontId="26" fillId="5" borderId="13" xfId="0" applyFont="1" applyFill="1" applyBorder="1" applyAlignment="1">
      <alignment horizontal="center" vertical="center" wrapText="1"/>
    </xf>
    <xf numFmtId="0" fontId="0" fillId="8" borderId="1" xfId="0" applyFill="1" applyBorder="1"/>
    <xf numFmtId="0" fontId="0" fillId="8" borderId="25" xfId="0" applyFill="1" applyBorder="1" applyAlignment="1">
      <alignment horizontal="center"/>
    </xf>
    <xf numFmtId="0" fontId="26" fillId="8" borderId="24" xfId="0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 wrapText="1"/>
    </xf>
    <xf numFmtId="0" fontId="26" fillId="8" borderId="15" xfId="0" applyFont="1" applyFill="1" applyBorder="1" applyAlignment="1">
      <alignment horizontal="center" vertical="center" wrapText="1"/>
    </xf>
    <xf numFmtId="0" fontId="26" fillId="8" borderId="26" xfId="0" applyFont="1" applyFill="1" applyBorder="1" applyAlignment="1">
      <alignment horizontal="center" vertical="center" wrapText="1"/>
    </xf>
    <xf numFmtId="0" fontId="26" fillId="8" borderId="11" xfId="0" applyFont="1" applyFill="1" applyBorder="1" applyAlignment="1">
      <alignment horizontal="center" vertical="center" wrapText="1"/>
    </xf>
    <xf numFmtId="0" fontId="26" fillId="8" borderId="27" xfId="0" applyFont="1" applyFill="1" applyBorder="1" applyAlignment="1">
      <alignment horizontal="center" vertical="center" wrapText="1"/>
    </xf>
    <xf numFmtId="0" fontId="26" fillId="8" borderId="3" xfId="0" applyFont="1" applyFill="1" applyBorder="1" applyAlignment="1">
      <alignment horizontal="center" vertical="center" wrapText="1"/>
    </xf>
    <xf numFmtId="0" fontId="26" fillId="8" borderId="4" xfId="0" applyFont="1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31" fillId="8" borderId="1" xfId="0" applyFont="1" applyFill="1" applyBorder="1" applyAlignment="1">
      <alignment horizontal="center"/>
    </xf>
    <xf numFmtId="0" fontId="31" fillId="8" borderId="25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20" fillId="6" borderId="26" xfId="0" quotePrefix="1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/>
    </xf>
    <xf numFmtId="0" fontId="20" fillId="6" borderId="1" xfId="0" quotePrefix="1" applyFont="1" applyFill="1" applyBorder="1" applyAlignment="1">
      <alignment horizontal="center" vertical="center" wrapText="1"/>
    </xf>
    <xf numFmtId="0" fontId="20" fillId="6" borderId="26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/>
    </xf>
    <xf numFmtId="0" fontId="26" fillId="6" borderId="3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29" xfId="0" quotePrefix="1" applyFont="1" applyFill="1" applyBorder="1" applyAlignment="1">
      <alignment horizontal="center" vertical="center" wrapText="1"/>
    </xf>
    <xf numFmtId="0" fontId="31" fillId="8" borderId="59" xfId="0" applyFont="1" applyFill="1" applyBorder="1" applyAlignment="1">
      <alignment horizontal="center"/>
    </xf>
    <xf numFmtId="0" fontId="31" fillId="8" borderId="57" xfId="0" applyFont="1" applyFill="1" applyBorder="1" applyAlignment="1">
      <alignment horizontal="center"/>
    </xf>
    <xf numFmtId="0" fontId="17" fillId="5" borderId="38" xfId="0" applyFont="1" applyFill="1" applyBorder="1" applyAlignment="1">
      <alignment horizontal="center" vertical="center"/>
    </xf>
    <xf numFmtId="0" fontId="18" fillId="5" borderId="64" xfId="0" applyFont="1" applyFill="1" applyBorder="1" applyAlignment="1">
      <alignment horizontal="left" vertical="center" wrapText="1"/>
    </xf>
    <xf numFmtId="0" fontId="25" fillId="5" borderId="47" xfId="0" applyFont="1" applyFill="1" applyBorder="1" applyAlignment="1">
      <alignment horizontal="center" vertical="center" textRotation="90"/>
    </xf>
    <xf numFmtId="0" fontId="25" fillId="5" borderId="65" xfId="0" applyFont="1" applyFill="1" applyBorder="1" applyAlignment="1">
      <alignment horizontal="center" vertical="center" textRotation="90"/>
    </xf>
    <xf numFmtId="0" fontId="19" fillId="5" borderId="24" xfId="0" applyFont="1" applyFill="1" applyBorder="1" applyAlignment="1">
      <alignment horizontal="center" vertical="center" wrapText="1"/>
    </xf>
    <xf numFmtId="0" fontId="23" fillId="5" borderId="25" xfId="0" applyFont="1" applyFill="1" applyBorder="1" applyAlignment="1">
      <alignment horizontal="center" vertical="center" textRotation="90"/>
    </xf>
    <xf numFmtId="0" fontId="17" fillId="5" borderId="24" xfId="0" applyFont="1" applyFill="1" applyBorder="1" applyAlignment="1">
      <alignment horizontal="center" vertical="center" wrapText="1"/>
    </xf>
    <xf numFmtId="0" fontId="23" fillId="5" borderId="8" xfId="0" applyFont="1" applyFill="1" applyBorder="1" applyAlignment="1">
      <alignment horizontal="left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20" fillId="6" borderId="25" xfId="0" applyFont="1" applyFill="1" applyBorder="1" applyAlignment="1">
      <alignment horizontal="center" vertical="center" wrapText="1"/>
    </xf>
    <xf numFmtId="0" fontId="26" fillId="5" borderId="10" xfId="0" applyFont="1" applyFill="1" applyBorder="1" applyAlignment="1">
      <alignment horizontal="center" vertical="center" wrapText="1"/>
    </xf>
    <xf numFmtId="0" fontId="26" fillId="5" borderId="8" xfId="0" applyFont="1" applyFill="1" applyBorder="1" applyAlignment="1">
      <alignment horizontal="center" vertical="center" wrapText="1"/>
    </xf>
    <xf numFmtId="0" fontId="20" fillId="6" borderId="8" xfId="0" quotePrefix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20" fillId="6" borderId="28" xfId="0" applyFont="1" applyFill="1" applyBorder="1" applyAlignment="1">
      <alignment horizontal="center" vertical="center" wrapText="1"/>
    </xf>
    <xf numFmtId="0" fontId="35" fillId="4" borderId="13" xfId="0" applyFont="1" applyFill="1" applyBorder="1" applyAlignment="1">
      <alignment horizontal="center" vertical="center" wrapText="1"/>
    </xf>
    <xf numFmtId="0" fontId="35" fillId="4" borderId="15" xfId="0" applyFont="1" applyFill="1" applyBorder="1" applyAlignment="1">
      <alignment wrapText="1"/>
    </xf>
    <xf numFmtId="0" fontId="36" fillId="0" borderId="0" xfId="0" applyFont="1" applyFill="1" applyBorder="1"/>
    <xf numFmtId="0" fontId="36" fillId="0" borderId="0" xfId="0" applyFont="1" applyFill="1"/>
    <xf numFmtId="0" fontId="36" fillId="0" borderId="0" xfId="0" applyFont="1" applyFill="1" applyAlignment="1">
      <alignment horizontal="center"/>
    </xf>
    <xf numFmtId="0" fontId="13" fillId="0" borderId="0" xfId="0" applyFont="1" applyFill="1" applyBorder="1"/>
    <xf numFmtId="0" fontId="37" fillId="0" borderId="0" xfId="0" applyFont="1"/>
    <xf numFmtId="3" fontId="10" fillId="7" borderId="22" xfId="0" applyNumberFormat="1" applyFont="1" applyFill="1" applyBorder="1" applyAlignment="1">
      <alignment horizontal="center" vertical="center"/>
    </xf>
    <xf numFmtId="0" fontId="0" fillId="0" borderId="0" xfId="0" applyBorder="1"/>
    <xf numFmtId="0" fontId="32" fillId="0" borderId="0" xfId="0" applyFont="1"/>
    <xf numFmtId="3" fontId="38" fillId="0" borderId="0" xfId="0" applyNumberFormat="1" applyFont="1"/>
    <xf numFmtId="0" fontId="39" fillId="0" borderId="0" xfId="0" applyFont="1" applyFill="1"/>
    <xf numFmtId="0" fontId="40" fillId="0" borderId="0" xfId="0" applyFont="1" applyBorder="1"/>
    <xf numFmtId="0" fontId="40" fillId="0" borderId="1" xfId="0" applyFont="1" applyBorder="1"/>
    <xf numFmtId="0" fontId="40" fillId="0" borderId="0" xfId="0" applyFont="1"/>
    <xf numFmtId="0" fontId="41" fillId="0" borderId="0" xfId="0" applyFont="1" applyFill="1" applyBorder="1" applyAlignment="1">
      <alignment vertical="center"/>
    </xf>
    <xf numFmtId="0" fontId="41" fillId="0" borderId="61" xfId="0" applyFont="1" applyFill="1" applyBorder="1" applyAlignment="1">
      <alignment vertical="center"/>
    </xf>
    <xf numFmtId="0" fontId="41" fillId="0" borderId="31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25" fillId="5" borderId="12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34" fillId="0" borderId="0" xfId="0" applyFont="1" applyBorder="1"/>
    <xf numFmtId="0" fontId="43" fillId="5" borderId="23" xfId="0" applyFont="1" applyFill="1" applyBorder="1" applyAlignment="1">
      <alignment horizontal="left" vertical="center" wrapText="1"/>
    </xf>
    <xf numFmtId="0" fontId="43" fillId="5" borderId="15" xfId="0" applyFont="1" applyFill="1" applyBorder="1" applyAlignment="1">
      <alignment horizontal="left" vertical="center" wrapText="1"/>
    </xf>
    <xf numFmtId="0" fontId="35" fillId="0" borderId="15" xfId="0" applyFont="1" applyFill="1" applyBorder="1" applyAlignment="1">
      <alignment wrapText="1"/>
    </xf>
    <xf numFmtId="0" fontId="10" fillId="5" borderId="66" xfId="0" applyFont="1" applyFill="1" applyBorder="1" applyAlignment="1">
      <alignment horizontal="center" vertical="center"/>
    </xf>
    <xf numFmtId="0" fontId="10" fillId="5" borderId="52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0" fillId="5" borderId="25" xfId="0" applyFill="1" applyBorder="1" applyAlignment="1">
      <alignment horizontal="center"/>
    </xf>
    <xf numFmtId="0" fontId="26" fillId="5" borderId="15" xfId="0" applyFont="1" applyFill="1" applyBorder="1" applyAlignment="1">
      <alignment horizontal="center" vertical="center" wrapText="1"/>
    </xf>
    <xf numFmtId="0" fontId="26" fillId="5" borderId="11" xfId="0" applyFont="1" applyFill="1" applyBorder="1" applyAlignment="1">
      <alignment horizontal="center" vertical="center" wrapText="1"/>
    </xf>
    <xf numFmtId="0" fontId="26" fillId="5" borderId="13" xfId="0" applyFont="1" applyFill="1" applyBorder="1" applyAlignment="1">
      <alignment horizontal="center" vertical="center" wrapText="1"/>
    </xf>
    <xf numFmtId="0" fontId="0" fillId="8" borderId="1" xfId="0" applyFill="1" applyBorder="1"/>
    <xf numFmtId="0" fontId="0" fillId="8" borderId="25" xfId="0" applyFill="1" applyBorder="1" applyAlignment="1">
      <alignment horizontal="center"/>
    </xf>
    <xf numFmtId="0" fontId="0" fillId="8" borderId="59" xfId="0" applyFill="1" applyBorder="1"/>
    <xf numFmtId="0" fontId="26" fillId="8" borderId="24" xfId="0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 wrapText="1"/>
    </xf>
    <xf numFmtId="0" fontId="26" fillId="8" borderId="15" xfId="0" applyFont="1" applyFill="1" applyBorder="1" applyAlignment="1">
      <alignment horizontal="center" vertical="center" wrapText="1"/>
    </xf>
    <xf numFmtId="0" fontId="26" fillId="8" borderId="26" xfId="0" applyFont="1" applyFill="1" applyBorder="1" applyAlignment="1">
      <alignment horizontal="center" vertical="center" wrapText="1"/>
    </xf>
    <xf numFmtId="0" fontId="26" fillId="8" borderId="11" xfId="0" applyFont="1" applyFill="1" applyBorder="1" applyAlignment="1">
      <alignment horizontal="center" vertical="center" wrapText="1"/>
    </xf>
    <xf numFmtId="0" fontId="26" fillId="8" borderId="27" xfId="0" applyFont="1" applyFill="1" applyBorder="1" applyAlignment="1">
      <alignment horizontal="center" vertical="center" wrapText="1"/>
    </xf>
    <xf numFmtId="0" fontId="26" fillId="8" borderId="3" xfId="0" applyFont="1" applyFill="1" applyBorder="1" applyAlignment="1">
      <alignment horizontal="center" vertical="center" wrapText="1"/>
    </xf>
    <xf numFmtId="0" fontId="26" fillId="8" borderId="4" xfId="0" applyFont="1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/>
    </xf>
    <xf numFmtId="0" fontId="20" fillId="6" borderId="1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20" fillId="6" borderId="26" xfId="0" quotePrefix="1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25" xfId="0" applyFont="1" applyFill="1" applyBorder="1" applyAlignment="1">
      <alignment horizontal="center" vertical="center" wrapText="1"/>
    </xf>
    <xf numFmtId="0" fontId="26" fillId="5" borderId="8" xfId="0" applyFont="1" applyFill="1" applyBorder="1" applyAlignment="1">
      <alignment horizontal="center" vertical="center" wrapText="1"/>
    </xf>
    <xf numFmtId="0" fontId="36" fillId="0" borderId="0" xfId="0" applyFont="1" applyFill="1" applyBorder="1"/>
    <xf numFmtId="3" fontId="10" fillId="7" borderId="22" xfId="0" applyNumberFormat="1" applyFont="1" applyFill="1" applyBorder="1" applyAlignment="1">
      <alignment horizontal="center" vertical="center"/>
    </xf>
    <xf numFmtId="0" fontId="10" fillId="10" borderId="30" xfId="0" applyFont="1" applyFill="1" applyBorder="1" applyAlignment="1">
      <alignment horizontal="center" vertical="center"/>
    </xf>
    <xf numFmtId="0" fontId="10" fillId="9" borderId="30" xfId="0" applyFont="1" applyFill="1" applyBorder="1" applyAlignment="1">
      <alignment horizontal="center" vertical="center" wrapText="1"/>
    </xf>
    <xf numFmtId="0" fontId="44" fillId="4" borderId="5" xfId="0" applyFont="1" applyFill="1" applyBorder="1" applyAlignment="1">
      <alignment vertical="center" wrapText="1"/>
    </xf>
    <xf numFmtId="0" fontId="33" fillId="0" borderId="0" xfId="0" applyFont="1"/>
    <xf numFmtId="0" fontId="11" fillId="0" borderId="76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center" vertical="center"/>
    </xf>
    <xf numFmtId="0" fontId="17" fillId="9" borderId="27" xfId="0" applyFont="1" applyFill="1" applyBorder="1" applyAlignment="1">
      <alignment horizontal="center" vertical="center" wrapText="1"/>
    </xf>
    <xf numFmtId="0" fontId="35" fillId="4" borderId="1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/>
    </xf>
    <xf numFmtId="0" fontId="0" fillId="8" borderId="3" xfId="0" applyFill="1" applyBorder="1"/>
    <xf numFmtId="0" fontId="0" fillId="8" borderId="28" xfId="0" applyFill="1" applyBorder="1" applyAlignment="1">
      <alignment horizontal="center"/>
    </xf>
    <xf numFmtId="0" fontId="0" fillId="8" borderId="15" xfId="0" applyFill="1" applyBorder="1"/>
    <xf numFmtId="0" fontId="0" fillId="8" borderId="4" xfId="0" applyFill="1" applyBorder="1"/>
    <xf numFmtId="0" fontId="0" fillId="8" borderId="73" xfId="0" applyFill="1" applyBorder="1"/>
    <xf numFmtId="0" fontId="0" fillId="8" borderId="46" xfId="0" applyFill="1" applyBorder="1"/>
    <xf numFmtId="0" fontId="0" fillId="8" borderId="47" xfId="0" applyFill="1" applyBorder="1"/>
    <xf numFmtId="0" fontId="0" fillId="8" borderId="65" xfId="0" applyFill="1" applyBorder="1" applyAlignment="1">
      <alignment horizontal="center"/>
    </xf>
    <xf numFmtId="0" fontId="0" fillId="8" borderId="27" xfId="0" applyFill="1" applyBorder="1"/>
    <xf numFmtId="0" fontId="0" fillId="8" borderId="58" xfId="0" applyFill="1" applyBorder="1"/>
    <xf numFmtId="0" fontId="0" fillId="8" borderId="57" xfId="0" applyFill="1" applyBorder="1" applyAlignment="1">
      <alignment horizontal="center" vertical="center"/>
    </xf>
    <xf numFmtId="0" fontId="17" fillId="10" borderId="13" xfId="0" applyFont="1" applyFill="1" applyBorder="1" applyAlignment="1">
      <alignment horizontal="center" vertical="center" wrapText="1"/>
    </xf>
    <xf numFmtId="0" fontId="20" fillId="6" borderId="26" xfId="0" applyFont="1" applyFill="1" applyBorder="1" applyAlignment="1">
      <alignment horizontal="center" vertical="center"/>
    </xf>
    <xf numFmtId="0" fontId="20" fillId="6" borderId="29" xfId="0" applyFont="1" applyFill="1" applyBorder="1" applyAlignment="1">
      <alignment horizontal="center" vertical="center"/>
    </xf>
    <xf numFmtId="3" fontId="10" fillId="7" borderId="46" xfId="0" applyNumberFormat="1" applyFont="1" applyFill="1" applyBorder="1" applyAlignment="1">
      <alignment horizontal="center" vertical="center"/>
    </xf>
    <xf numFmtId="3" fontId="38" fillId="0" borderId="0" xfId="0" applyNumberFormat="1" applyFont="1" applyAlignment="1">
      <alignment horizontal="right" vertical="center"/>
    </xf>
    <xf numFmtId="3" fontId="10" fillId="7" borderId="47" xfId="0" applyNumberFormat="1" applyFont="1" applyFill="1" applyBorder="1" applyAlignment="1">
      <alignment horizontal="center" vertical="center"/>
    </xf>
    <xf numFmtId="3" fontId="10" fillId="7" borderId="65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3" fontId="46" fillId="7" borderId="24" xfId="0" applyNumberFormat="1" applyFont="1" applyFill="1" applyBorder="1" applyAlignment="1">
      <alignment horizontal="center" vertical="center"/>
    </xf>
    <xf numFmtId="3" fontId="46" fillId="7" borderId="25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35" fillId="4" borderId="1" xfId="0" applyFont="1" applyFill="1" applyBorder="1" applyAlignment="1">
      <alignment vertical="center" wrapText="1"/>
    </xf>
    <xf numFmtId="0" fontId="43" fillId="9" borderId="23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vertical="center" wrapText="1"/>
    </xf>
    <xf numFmtId="0" fontId="43" fillId="11" borderId="1" xfId="0" applyFont="1" applyFill="1" applyBorder="1" applyAlignment="1">
      <alignment horizontal="left" vertical="center" wrapText="1"/>
    </xf>
    <xf numFmtId="0" fontId="35" fillId="4" borderId="63" xfId="0" applyFont="1" applyFill="1" applyBorder="1" applyAlignment="1">
      <alignment vertical="center" wrapText="1"/>
    </xf>
    <xf numFmtId="0" fontId="47" fillId="4" borderId="67" xfId="0" applyFont="1" applyFill="1" applyBorder="1" applyAlignment="1">
      <alignment vertical="center"/>
    </xf>
    <xf numFmtId="0" fontId="47" fillId="4" borderId="5" xfId="0" applyFont="1" applyFill="1" applyBorder="1" applyAlignment="1">
      <alignment vertical="center" wrapText="1"/>
    </xf>
    <xf numFmtId="0" fontId="47" fillId="4" borderId="6" xfId="0" applyFont="1" applyFill="1" applyBorder="1" applyAlignment="1">
      <alignment vertical="center" wrapText="1"/>
    </xf>
    <xf numFmtId="0" fontId="47" fillId="0" borderId="5" xfId="0" applyFont="1" applyFill="1" applyBorder="1" applyAlignment="1">
      <alignment vertical="center" wrapText="1"/>
    </xf>
    <xf numFmtId="0" fontId="47" fillId="0" borderId="68" xfId="0" applyFont="1" applyFill="1" applyBorder="1" applyAlignment="1">
      <alignment vertical="center" wrapText="1"/>
    </xf>
    <xf numFmtId="0" fontId="46" fillId="5" borderId="31" xfId="0" applyFont="1" applyFill="1" applyBorder="1" applyAlignment="1">
      <alignment horizontal="left" vertical="center"/>
    </xf>
    <xf numFmtId="0" fontId="46" fillId="9" borderId="31" xfId="0" applyFont="1" applyFill="1" applyBorder="1" applyAlignment="1">
      <alignment horizontal="left" vertical="center" wrapText="1"/>
    </xf>
    <xf numFmtId="0" fontId="47" fillId="4" borderId="76" xfId="0" applyFont="1" applyFill="1" applyBorder="1" applyAlignment="1">
      <alignment vertical="center" wrapText="1"/>
    </xf>
    <xf numFmtId="0" fontId="46" fillId="10" borderId="31" xfId="0" applyFont="1" applyFill="1" applyBorder="1" applyAlignment="1">
      <alignment horizontal="left" vertical="center" wrapText="1"/>
    </xf>
    <xf numFmtId="0" fontId="47" fillId="0" borderId="76" xfId="0" applyFont="1" applyFill="1" applyBorder="1" applyAlignment="1">
      <alignment vertical="center" wrapText="1"/>
    </xf>
    <xf numFmtId="0" fontId="47" fillId="4" borderId="11" xfId="0" applyFont="1" applyFill="1" applyBorder="1" applyAlignment="1">
      <alignment vertical="center" wrapText="1"/>
    </xf>
    <xf numFmtId="0" fontId="46" fillId="5" borderId="31" xfId="0" applyFont="1" applyFill="1" applyBorder="1" applyAlignment="1">
      <alignment horizontal="left" vertical="center" wrapText="1"/>
    </xf>
    <xf numFmtId="0" fontId="47" fillId="0" borderId="8" xfId="0" applyFont="1" applyFill="1" applyBorder="1" applyAlignment="1">
      <alignment horizontal="center" vertical="center" wrapText="1"/>
    </xf>
    <xf numFmtId="0" fontId="47" fillId="4" borderId="8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6" fillId="5" borderId="32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6" fillId="5" borderId="31" xfId="0" applyFont="1" applyFill="1" applyBorder="1" applyAlignment="1">
      <alignment horizontal="center" vertical="center"/>
    </xf>
    <xf numFmtId="0" fontId="47" fillId="0" borderId="7" xfId="0" applyFont="1" applyFill="1" applyBorder="1" applyAlignment="1">
      <alignment horizontal="center" vertical="center" wrapText="1"/>
    </xf>
    <xf numFmtId="0" fontId="47" fillId="0" borderId="5" xfId="0" applyFont="1" applyFill="1" applyBorder="1" applyAlignment="1">
      <alignment horizontal="center" vertical="center" wrapText="1"/>
    </xf>
    <xf numFmtId="0" fontId="47" fillId="4" borderId="5" xfId="0" applyFont="1" applyFill="1" applyBorder="1" applyAlignment="1">
      <alignment horizontal="center" vertical="center" wrapText="1"/>
    </xf>
    <xf numFmtId="0" fontId="47" fillId="4" borderId="68" xfId="0" applyFont="1" applyFill="1" applyBorder="1" applyAlignment="1">
      <alignment horizontal="center" vertical="center" wrapText="1"/>
    </xf>
    <xf numFmtId="3" fontId="47" fillId="0" borderId="1" xfId="0" applyNumberFormat="1" applyFont="1" applyFill="1" applyBorder="1" applyAlignment="1">
      <alignment horizontal="center" vertical="center"/>
    </xf>
    <xf numFmtId="3" fontId="47" fillId="7" borderId="1" xfId="0" applyNumberFormat="1" applyFont="1" applyFill="1" applyBorder="1" applyAlignment="1">
      <alignment horizontal="center" vertical="center"/>
    </xf>
    <xf numFmtId="3" fontId="47" fillId="6" borderId="24" xfId="0" applyNumberFormat="1" applyFont="1" applyFill="1" applyBorder="1" applyAlignment="1">
      <alignment horizontal="center" vertical="center"/>
    </xf>
    <xf numFmtId="3" fontId="47" fillId="6" borderId="1" xfId="0" applyNumberFormat="1" applyFont="1" applyFill="1" applyBorder="1" applyAlignment="1">
      <alignment horizontal="center" vertical="center"/>
    </xf>
    <xf numFmtId="3" fontId="47" fillId="6" borderId="25" xfId="0" applyNumberFormat="1" applyFont="1" applyFill="1" applyBorder="1" applyAlignment="1">
      <alignment horizontal="center" vertical="center"/>
    </xf>
    <xf numFmtId="3" fontId="47" fillId="6" borderId="26" xfId="0" applyNumberFormat="1" applyFont="1" applyFill="1" applyBorder="1" applyAlignment="1">
      <alignment horizontal="center" vertical="center"/>
    </xf>
    <xf numFmtId="3" fontId="47" fillId="6" borderId="15" xfId="0" applyNumberFormat="1" applyFont="1" applyFill="1" applyBorder="1" applyAlignment="1">
      <alignment horizontal="center" vertical="center"/>
    </xf>
    <xf numFmtId="3" fontId="46" fillId="6" borderId="24" xfId="0" applyNumberFormat="1" applyFont="1" applyFill="1" applyBorder="1" applyAlignment="1">
      <alignment horizontal="center" vertical="center"/>
    </xf>
    <xf numFmtId="3" fontId="46" fillId="6" borderId="1" xfId="0" applyNumberFormat="1" applyFont="1" applyFill="1" applyBorder="1" applyAlignment="1">
      <alignment horizontal="center" vertical="center"/>
    </xf>
    <xf numFmtId="3" fontId="47" fillId="0" borderId="3" xfId="0" applyNumberFormat="1" applyFont="1" applyFill="1" applyBorder="1" applyAlignment="1">
      <alignment horizontal="center" vertical="center"/>
    </xf>
    <xf numFmtId="3" fontId="47" fillId="7" borderId="3" xfId="0" applyNumberFormat="1" applyFont="1" applyFill="1" applyBorder="1" applyAlignment="1">
      <alignment horizontal="center" vertical="center"/>
    </xf>
    <xf numFmtId="3" fontId="46" fillId="7" borderId="28" xfId="0" applyNumberFormat="1" applyFont="1" applyFill="1" applyBorder="1" applyAlignment="1">
      <alignment horizontal="center" vertical="center"/>
    </xf>
    <xf numFmtId="3" fontId="47" fillId="6" borderId="27" xfId="0" applyNumberFormat="1" applyFont="1" applyFill="1" applyBorder="1" applyAlignment="1">
      <alignment horizontal="center" vertical="center"/>
    </xf>
    <xf numFmtId="3" fontId="47" fillId="6" borderId="3" xfId="0" applyNumberFormat="1" applyFont="1" applyFill="1" applyBorder="1" applyAlignment="1">
      <alignment horizontal="center" vertical="center"/>
    </xf>
    <xf numFmtId="3" fontId="47" fillId="6" borderId="28" xfId="0" applyNumberFormat="1" applyFont="1" applyFill="1" applyBorder="1" applyAlignment="1">
      <alignment horizontal="center" vertical="center"/>
    </xf>
    <xf numFmtId="3" fontId="47" fillId="6" borderId="29" xfId="0" applyNumberFormat="1" applyFont="1" applyFill="1" applyBorder="1" applyAlignment="1">
      <alignment horizontal="center" vertical="center"/>
    </xf>
    <xf numFmtId="3" fontId="47" fillId="6" borderId="4" xfId="0" applyNumberFormat="1" applyFont="1" applyFill="1" applyBorder="1" applyAlignment="1">
      <alignment horizontal="center" vertical="center"/>
    </xf>
    <xf numFmtId="3" fontId="46" fillId="6" borderId="27" xfId="0" applyNumberFormat="1" applyFont="1" applyFill="1" applyBorder="1" applyAlignment="1">
      <alignment horizontal="center" vertical="center"/>
    </xf>
    <xf numFmtId="3" fontId="46" fillId="6" borderId="3" xfId="0" applyNumberFormat="1" applyFont="1" applyFill="1" applyBorder="1" applyAlignment="1">
      <alignment horizontal="center" vertical="center"/>
    </xf>
    <xf numFmtId="3" fontId="46" fillId="5" borderId="33" xfId="0" applyNumberFormat="1" applyFont="1" applyFill="1" applyBorder="1" applyAlignment="1">
      <alignment horizontal="center" vertical="center"/>
    </xf>
    <xf numFmtId="3" fontId="47" fillId="0" borderId="2" xfId="0" applyNumberFormat="1" applyFont="1" applyFill="1" applyBorder="1" applyAlignment="1">
      <alignment horizontal="center" vertical="center"/>
    </xf>
    <xf numFmtId="3" fontId="47" fillId="7" borderId="2" xfId="0" applyNumberFormat="1" applyFont="1" applyFill="1" applyBorder="1" applyAlignment="1">
      <alignment horizontal="center" vertical="center"/>
    </xf>
    <xf numFmtId="3" fontId="46" fillId="7" borderId="21" xfId="0" applyNumberFormat="1" applyFont="1" applyFill="1" applyBorder="1" applyAlignment="1">
      <alignment horizontal="center" vertical="center"/>
    </xf>
    <xf numFmtId="3" fontId="47" fillId="6" borderId="20" xfId="0" applyNumberFormat="1" applyFont="1" applyFill="1" applyBorder="1" applyAlignment="1">
      <alignment horizontal="center" vertical="center"/>
    </xf>
    <xf numFmtId="3" fontId="47" fillId="6" borderId="2" xfId="0" applyNumberFormat="1" applyFont="1" applyFill="1" applyBorder="1" applyAlignment="1">
      <alignment horizontal="center" vertical="center"/>
    </xf>
    <xf numFmtId="3" fontId="47" fillId="6" borderId="21" xfId="0" applyNumberFormat="1" applyFont="1" applyFill="1" applyBorder="1" applyAlignment="1">
      <alignment horizontal="center" vertical="center"/>
    </xf>
    <xf numFmtId="3" fontId="47" fillId="6" borderId="22" xfId="0" applyNumberFormat="1" applyFont="1" applyFill="1" applyBorder="1" applyAlignment="1">
      <alignment horizontal="center" vertical="center"/>
    </xf>
    <xf numFmtId="3" fontId="46" fillId="6" borderId="20" xfId="0" applyNumberFormat="1" applyFont="1" applyFill="1" applyBorder="1" applyAlignment="1">
      <alignment horizontal="center" vertical="center"/>
    </xf>
    <xf numFmtId="3" fontId="46" fillId="6" borderId="2" xfId="0" applyNumberFormat="1" applyFont="1" applyFill="1" applyBorder="1" applyAlignment="1">
      <alignment horizontal="center" vertical="center"/>
    </xf>
    <xf numFmtId="3" fontId="47" fillId="6" borderId="23" xfId="0" applyNumberFormat="1" applyFont="1" applyFill="1" applyBorder="1" applyAlignment="1">
      <alignment horizontal="center" vertical="center"/>
    </xf>
    <xf numFmtId="0" fontId="47" fillId="0" borderId="76" xfId="0" applyFont="1" applyFill="1" applyBorder="1" applyAlignment="1">
      <alignment horizontal="center" vertical="center"/>
    </xf>
    <xf numFmtId="0" fontId="44" fillId="0" borderId="63" xfId="0" applyFont="1" applyFill="1" applyBorder="1" applyAlignment="1">
      <alignment horizontal="center" vertical="center" wrapText="1"/>
    </xf>
    <xf numFmtId="3" fontId="44" fillId="0" borderId="76" xfId="0" applyNumberFormat="1" applyFont="1" applyFill="1" applyBorder="1" applyAlignment="1">
      <alignment horizontal="center" vertical="center" wrapText="1"/>
    </xf>
    <xf numFmtId="3" fontId="48" fillId="7" borderId="20" xfId="0" applyNumberFormat="1" applyFont="1" applyFill="1" applyBorder="1" applyAlignment="1">
      <alignment horizontal="center" vertical="center"/>
    </xf>
    <xf numFmtId="3" fontId="48" fillId="7" borderId="2" xfId="0" applyNumberFormat="1" applyFont="1" applyFill="1" applyBorder="1" applyAlignment="1">
      <alignment horizontal="center" vertical="center"/>
    </xf>
    <xf numFmtId="3" fontId="44" fillId="7" borderId="2" xfId="0" applyNumberFormat="1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vertical="center"/>
    </xf>
    <xf numFmtId="3" fontId="44" fillId="4" borderId="2" xfId="0" applyNumberFormat="1" applyFont="1" applyFill="1" applyBorder="1" applyAlignment="1">
      <alignment horizontal="center" vertical="center"/>
    </xf>
    <xf numFmtId="3" fontId="48" fillId="7" borderId="21" xfId="0" applyNumberFormat="1" applyFont="1" applyFill="1" applyBorder="1" applyAlignment="1">
      <alignment horizontal="center" vertical="center"/>
    </xf>
    <xf numFmtId="3" fontId="48" fillId="6" borderId="22" xfId="0" applyNumberFormat="1" applyFont="1" applyFill="1" applyBorder="1" applyAlignment="1">
      <alignment horizontal="center" vertical="center"/>
    </xf>
    <xf numFmtId="3" fontId="48" fillId="6" borderId="2" xfId="0" applyNumberFormat="1" applyFont="1" applyFill="1" applyBorder="1" applyAlignment="1">
      <alignment horizontal="center" vertical="center"/>
    </xf>
    <xf numFmtId="3" fontId="44" fillId="6" borderId="2" xfId="0" applyNumberFormat="1" applyFont="1" applyFill="1" applyBorder="1" applyAlignment="1">
      <alignment horizontal="center" vertical="center"/>
    </xf>
    <xf numFmtId="3" fontId="44" fillId="6" borderId="23" xfId="0" applyNumberFormat="1" applyFont="1" applyFill="1" applyBorder="1" applyAlignment="1">
      <alignment horizontal="center" vertical="center"/>
    </xf>
    <xf numFmtId="3" fontId="48" fillId="6" borderId="46" xfId="0" applyNumberFormat="1" applyFont="1" applyFill="1" applyBorder="1" applyAlignment="1">
      <alignment horizontal="center" vertical="center"/>
    </xf>
    <xf numFmtId="3" fontId="48" fillId="6" borderId="47" xfId="0" applyNumberFormat="1" applyFont="1" applyFill="1" applyBorder="1" applyAlignment="1">
      <alignment horizontal="center" vertical="center"/>
    </xf>
    <xf numFmtId="3" fontId="44" fillId="6" borderId="47" xfId="0" applyNumberFormat="1" applyFont="1" applyFill="1" applyBorder="1" applyAlignment="1">
      <alignment horizontal="center" vertical="center"/>
    </xf>
    <xf numFmtId="3" fontId="44" fillId="6" borderId="65" xfId="0" applyNumberFormat="1" applyFont="1" applyFill="1" applyBorder="1" applyAlignment="1">
      <alignment horizontal="center" vertical="center"/>
    </xf>
    <xf numFmtId="3" fontId="44" fillId="6" borderId="22" xfId="0" applyNumberFormat="1" applyFont="1" applyFill="1" applyBorder="1" applyAlignment="1">
      <alignment horizontal="center" vertical="center"/>
    </xf>
    <xf numFmtId="3" fontId="44" fillId="6" borderId="46" xfId="0" applyNumberFormat="1" applyFont="1" applyFill="1" applyBorder="1" applyAlignment="1">
      <alignment horizontal="center" vertical="center"/>
    </xf>
    <xf numFmtId="3" fontId="47" fillId="6" borderId="65" xfId="0" applyNumberFormat="1" applyFont="1" applyFill="1" applyBorder="1" applyAlignment="1">
      <alignment horizontal="center" vertical="center"/>
    </xf>
    <xf numFmtId="3" fontId="47" fillId="6" borderId="46" xfId="0" applyNumberFormat="1" applyFont="1" applyFill="1" applyBorder="1" applyAlignment="1">
      <alignment horizontal="center" vertical="center"/>
    </xf>
    <xf numFmtId="3" fontId="47" fillId="6" borderId="47" xfId="0" applyNumberFormat="1" applyFont="1" applyFill="1" applyBorder="1" applyAlignment="1">
      <alignment horizontal="center" vertical="center"/>
    </xf>
    <xf numFmtId="3" fontId="44" fillId="6" borderId="20" xfId="0" applyNumberFormat="1" applyFont="1" applyFill="1" applyBorder="1" applyAlignment="1">
      <alignment horizontal="center" vertical="center"/>
    </xf>
    <xf numFmtId="3" fontId="44" fillId="6" borderId="21" xfId="0" applyNumberFormat="1" applyFont="1" applyFill="1" applyBorder="1" applyAlignment="1">
      <alignment horizontal="center" vertical="center"/>
    </xf>
    <xf numFmtId="0" fontId="47" fillId="0" borderId="5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3" fontId="46" fillId="7" borderId="1" xfId="0" applyNumberFormat="1" applyFont="1" applyFill="1" applyBorder="1" applyAlignment="1">
      <alignment horizontal="center" vertical="center"/>
    </xf>
    <xf numFmtId="3" fontId="47" fillId="4" borderId="1" xfId="0" applyNumberFormat="1" applyFont="1" applyFill="1" applyBorder="1" applyAlignment="1">
      <alignment horizontal="center" vertical="center"/>
    </xf>
    <xf numFmtId="3" fontId="44" fillId="6" borderId="24" xfId="0" applyNumberFormat="1" applyFont="1" applyFill="1" applyBorder="1" applyAlignment="1">
      <alignment horizontal="center" vertical="center"/>
    </xf>
    <xf numFmtId="3" fontId="44" fillId="6" borderId="1" xfId="0" applyNumberFormat="1" applyFont="1" applyFill="1" applyBorder="1" applyAlignment="1">
      <alignment horizontal="center" vertical="center"/>
    </xf>
    <xf numFmtId="3" fontId="44" fillId="6" borderId="25" xfId="0" applyNumberFormat="1" applyFont="1" applyFill="1" applyBorder="1" applyAlignment="1">
      <alignment horizontal="center" vertical="center"/>
    </xf>
    <xf numFmtId="3" fontId="44" fillId="6" borderId="26" xfId="0" applyNumberFormat="1" applyFont="1" applyFill="1" applyBorder="1" applyAlignment="1">
      <alignment horizontal="center" vertical="center"/>
    </xf>
    <xf numFmtId="3" fontId="44" fillId="6" borderId="15" xfId="0" applyNumberFormat="1" applyFont="1" applyFill="1" applyBorder="1" applyAlignment="1">
      <alignment horizontal="center" vertical="center"/>
    </xf>
    <xf numFmtId="0" fontId="47" fillId="0" borderId="5" xfId="0" applyFont="1" applyBorder="1" applyAlignment="1">
      <alignment horizontal="center" vertical="center"/>
    </xf>
    <xf numFmtId="0" fontId="47" fillId="4" borderId="11" xfId="0" applyFont="1" applyFill="1" applyBorder="1" applyAlignment="1">
      <alignment horizontal="center" vertical="center" wrapText="1"/>
    </xf>
    <xf numFmtId="3" fontId="48" fillId="3" borderId="1" xfId="0" applyNumberFormat="1" applyFont="1" applyFill="1" applyBorder="1" applyAlignment="1">
      <alignment horizontal="center" vertical="center"/>
    </xf>
    <xf numFmtId="3" fontId="46" fillId="3" borderId="25" xfId="0" applyNumberFormat="1" applyFont="1" applyFill="1" applyBorder="1" applyAlignment="1">
      <alignment horizontal="center" vertical="center"/>
    </xf>
    <xf numFmtId="3" fontId="46" fillId="6" borderId="26" xfId="0" applyNumberFormat="1" applyFont="1" applyFill="1" applyBorder="1" applyAlignment="1">
      <alignment horizontal="center" vertical="center"/>
    </xf>
    <xf numFmtId="3" fontId="48" fillId="6" borderId="25" xfId="0" applyNumberFormat="1" applyFont="1" applyFill="1" applyBorder="1" applyAlignment="1">
      <alignment horizontal="center" vertical="center"/>
    </xf>
    <xf numFmtId="0" fontId="47" fillId="0" borderId="68" xfId="0" applyFont="1" applyFill="1" applyBorder="1" applyAlignment="1">
      <alignment horizontal="center" vertical="center"/>
    </xf>
    <xf numFmtId="0" fontId="47" fillId="0" borderId="68" xfId="0" applyFont="1" applyFill="1" applyBorder="1" applyAlignment="1">
      <alignment horizontal="center" vertical="center" wrapText="1"/>
    </xf>
    <xf numFmtId="3" fontId="46" fillId="7" borderId="3" xfId="0" applyNumberFormat="1" applyFont="1" applyFill="1" applyBorder="1" applyAlignment="1">
      <alignment horizontal="center" vertical="center"/>
    </xf>
    <xf numFmtId="3" fontId="47" fillId="4" borderId="3" xfId="0" applyNumberFormat="1" applyFont="1" applyFill="1" applyBorder="1" applyAlignment="1">
      <alignment horizontal="center" vertical="center"/>
    </xf>
    <xf numFmtId="3" fontId="46" fillId="6" borderId="29" xfId="0" applyNumberFormat="1" applyFont="1" applyFill="1" applyBorder="1" applyAlignment="1">
      <alignment horizontal="center" vertical="center"/>
    </xf>
    <xf numFmtId="3" fontId="44" fillId="6" borderId="27" xfId="0" applyNumberFormat="1" applyFont="1" applyFill="1" applyBorder="1" applyAlignment="1">
      <alignment horizontal="center" vertical="center"/>
    </xf>
    <xf numFmtId="3" fontId="44" fillId="6" borderId="3" xfId="0" applyNumberFormat="1" applyFont="1" applyFill="1" applyBorder="1" applyAlignment="1">
      <alignment horizontal="center" vertical="center"/>
    </xf>
    <xf numFmtId="3" fontId="44" fillId="6" borderId="28" xfId="0" applyNumberFormat="1" applyFont="1" applyFill="1" applyBorder="1" applyAlignment="1">
      <alignment horizontal="center" vertical="center"/>
    </xf>
    <xf numFmtId="0" fontId="46" fillId="5" borderId="30" xfId="0" applyFont="1" applyFill="1" applyBorder="1" applyAlignment="1">
      <alignment horizontal="center" vertical="center"/>
    </xf>
    <xf numFmtId="3" fontId="46" fillId="5" borderId="34" xfId="0" applyNumberFormat="1" applyFont="1" applyFill="1" applyBorder="1" applyAlignment="1">
      <alignment horizontal="center" vertical="center"/>
    </xf>
    <xf numFmtId="3" fontId="46" fillId="5" borderId="35" xfId="0" applyNumberFormat="1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4" borderId="7" xfId="0" applyFont="1" applyFill="1" applyBorder="1" applyAlignment="1">
      <alignment vertical="center" wrapText="1"/>
    </xf>
    <xf numFmtId="0" fontId="47" fillId="0" borderId="63" xfId="0" applyFont="1" applyFill="1" applyBorder="1" applyAlignment="1">
      <alignment horizontal="center" vertical="center" wrapText="1"/>
    </xf>
    <xf numFmtId="3" fontId="46" fillId="7" borderId="2" xfId="0" applyNumberFormat="1" applyFont="1" applyFill="1" applyBorder="1" applyAlignment="1">
      <alignment horizontal="center" vertical="center"/>
    </xf>
    <xf numFmtId="3" fontId="47" fillId="4" borderId="2" xfId="0" applyNumberFormat="1" applyFont="1" applyFill="1" applyBorder="1" applyAlignment="1">
      <alignment horizontal="center" vertical="center"/>
    </xf>
    <xf numFmtId="3" fontId="46" fillId="6" borderId="22" xfId="0" applyNumberFormat="1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3" fontId="47" fillId="6" borderId="57" xfId="0" applyNumberFormat="1" applyFont="1" applyFill="1" applyBorder="1" applyAlignment="1">
      <alignment horizontal="center" vertical="center"/>
    </xf>
    <xf numFmtId="0" fontId="46" fillId="5" borderId="38" xfId="0" applyFont="1" applyFill="1" applyBorder="1" applyAlignment="1">
      <alignment horizontal="center" vertical="center"/>
    </xf>
    <xf numFmtId="0" fontId="46" fillId="5" borderId="39" xfId="0" applyFont="1" applyFill="1" applyBorder="1" applyAlignment="1">
      <alignment horizontal="left" vertical="center"/>
    </xf>
    <xf numFmtId="3" fontId="48" fillId="5" borderId="36" xfId="0" applyNumberFormat="1" applyFont="1" applyFill="1" applyBorder="1" applyAlignment="1">
      <alignment horizontal="center" vertical="center"/>
    </xf>
    <xf numFmtId="3" fontId="48" fillId="5" borderId="34" xfId="0" applyNumberFormat="1" applyFont="1" applyFill="1" applyBorder="1" applyAlignment="1">
      <alignment horizontal="center" vertical="center"/>
    </xf>
    <xf numFmtId="3" fontId="44" fillId="5" borderId="34" xfId="0" applyNumberFormat="1" applyFont="1" applyFill="1" applyBorder="1" applyAlignment="1">
      <alignment horizontal="center" vertical="center"/>
    </xf>
    <xf numFmtId="3" fontId="48" fillId="5" borderId="35" xfId="0" applyNumberFormat="1" applyFont="1" applyFill="1" applyBorder="1" applyAlignment="1">
      <alignment horizontal="center" vertical="center"/>
    </xf>
    <xf numFmtId="3" fontId="44" fillId="5" borderId="33" xfId="0" applyNumberFormat="1" applyFont="1" applyFill="1" applyBorder="1" applyAlignment="1">
      <alignment horizontal="center" vertical="center"/>
    </xf>
    <xf numFmtId="3" fontId="44" fillId="5" borderId="37" xfId="0" applyNumberFormat="1" applyFont="1" applyFill="1" applyBorder="1" applyAlignment="1">
      <alignment horizontal="center" vertical="center"/>
    </xf>
    <xf numFmtId="3" fontId="44" fillId="5" borderId="36" xfId="0" applyNumberFormat="1" applyFont="1" applyFill="1" applyBorder="1" applyAlignment="1">
      <alignment horizontal="center" vertical="center"/>
    </xf>
    <xf numFmtId="3" fontId="44" fillId="5" borderId="35" xfId="0" applyNumberFormat="1" applyFont="1" applyFill="1" applyBorder="1" applyAlignment="1">
      <alignment horizontal="center" vertical="center"/>
    </xf>
    <xf numFmtId="3" fontId="47" fillId="5" borderId="41" xfId="0" applyNumberFormat="1" applyFont="1" applyFill="1" applyBorder="1" applyAlignment="1">
      <alignment horizontal="center" vertical="center"/>
    </xf>
    <xf numFmtId="3" fontId="47" fillId="5" borderId="42" xfId="0" applyNumberFormat="1" applyFont="1" applyFill="1" applyBorder="1" applyAlignment="1">
      <alignment horizontal="center" vertical="center"/>
    </xf>
    <xf numFmtId="3" fontId="47" fillId="5" borderId="43" xfId="0" applyNumberFormat="1" applyFont="1" applyFill="1" applyBorder="1" applyAlignment="1">
      <alignment horizontal="center" vertical="center"/>
    </xf>
    <xf numFmtId="3" fontId="48" fillId="5" borderId="52" xfId="0" applyNumberFormat="1" applyFont="1" applyFill="1" applyBorder="1" applyAlignment="1">
      <alignment horizontal="center" vertical="center"/>
    </xf>
    <xf numFmtId="3" fontId="48" fillId="5" borderId="53" xfId="0" applyNumberFormat="1" applyFont="1" applyFill="1" applyBorder="1" applyAlignment="1">
      <alignment horizontal="center" vertical="center"/>
    </xf>
    <xf numFmtId="3" fontId="48" fillId="5" borderId="54" xfId="0" applyNumberFormat="1" applyFont="1" applyFill="1" applyBorder="1" applyAlignment="1">
      <alignment horizontal="center" vertical="center"/>
    </xf>
    <xf numFmtId="3" fontId="48" fillId="5" borderId="55" xfId="0" applyNumberFormat="1" applyFont="1" applyFill="1" applyBorder="1" applyAlignment="1">
      <alignment horizontal="center" vertical="center"/>
    </xf>
    <xf numFmtId="3" fontId="48" fillId="5" borderId="56" xfId="0" applyNumberFormat="1" applyFont="1" applyFill="1" applyBorder="1" applyAlignment="1">
      <alignment horizontal="center" vertical="center"/>
    </xf>
    <xf numFmtId="0" fontId="48" fillId="5" borderId="30" xfId="0" applyFont="1" applyFill="1" applyBorder="1" applyAlignment="1">
      <alignment horizontal="center" vertical="center"/>
    </xf>
    <xf numFmtId="0" fontId="46" fillId="5" borderId="31" xfId="0" applyFont="1" applyFill="1" applyBorder="1" applyAlignment="1">
      <alignment vertical="center" wrapText="1"/>
    </xf>
    <xf numFmtId="0" fontId="46" fillId="5" borderId="32" xfId="0" applyFont="1" applyFill="1" applyBorder="1" applyAlignment="1">
      <alignment horizontal="center" vertical="center" wrapText="1"/>
    </xf>
    <xf numFmtId="0" fontId="47" fillId="0" borderId="6" xfId="0" applyFont="1" applyFill="1" applyBorder="1" applyAlignment="1">
      <alignment vertical="center" wrapText="1"/>
    </xf>
    <xf numFmtId="3" fontId="47" fillId="6" borderId="59" xfId="0" applyNumberFormat="1" applyFont="1" applyFill="1" applyBorder="1" applyAlignment="1">
      <alignment horizontal="center" vertical="center"/>
    </xf>
    <xf numFmtId="3" fontId="47" fillId="6" borderId="73" xfId="0" applyNumberFormat="1" applyFont="1" applyFill="1" applyBorder="1" applyAlignment="1">
      <alignment horizontal="center" vertical="center"/>
    </xf>
    <xf numFmtId="3" fontId="47" fillId="6" borderId="58" xfId="0" applyNumberFormat="1" applyFont="1" applyFill="1" applyBorder="1" applyAlignment="1">
      <alignment horizontal="center" vertical="center"/>
    </xf>
    <xf numFmtId="0" fontId="46" fillId="5" borderId="39" xfId="0" applyFont="1" applyFill="1" applyBorder="1" applyAlignment="1">
      <alignment horizontal="center" vertical="center"/>
    </xf>
    <xf numFmtId="3" fontId="46" fillId="5" borderId="42" xfId="0" applyNumberFormat="1" applyFont="1" applyFill="1" applyBorder="1" applyAlignment="1">
      <alignment horizontal="center" vertical="center"/>
    </xf>
    <xf numFmtId="3" fontId="47" fillId="5" borderId="45" xfId="0" applyNumberFormat="1" applyFont="1" applyFill="1" applyBorder="1" applyAlignment="1">
      <alignment horizontal="center" vertical="center"/>
    </xf>
    <xf numFmtId="3" fontId="47" fillId="5" borderId="44" xfId="0" applyNumberFormat="1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3" fontId="46" fillId="7" borderId="26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3" fontId="46" fillId="6" borderId="58" xfId="0" applyNumberFormat="1" applyFont="1" applyFill="1" applyBorder="1" applyAlignment="1">
      <alignment horizontal="center" vertical="center"/>
    </xf>
    <xf numFmtId="0" fontId="46" fillId="10" borderId="30" xfId="0" applyFont="1" applyFill="1" applyBorder="1" applyAlignment="1">
      <alignment horizontal="center" vertical="center"/>
    </xf>
    <xf numFmtId="0" fontId="47" fillId="0" borderId="74" xfId="0" applyFont="1" applyFill="1" applyBorder="1" applyAlignment="1">
      <alignment horizontal="center" vertical="center"/>
    </xf>
    <xf numFmtId="0" fontId="47" fillId="0" borderId="75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/>
    </xf>
    <xf numFmtId="0" fontId="47" fillId="0" borderId="73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10" fillId="12" borderId="31" xfId="0" applyFont="1" applyFill="1" applyBorder="1" applyAlignment="1">
      <alignment horizontal="center" vertical="center"/>
    </xf>
    <xf numFmtId="0" fontId="46" fillId="12" borderId="49" xfId="0" applyFont="1" applyFill="1" applyBorder="1" applyAlignment="1">
      <alignment horizontal="left" vertical="center" wrapText="1"/>
    </xf>
    <xf numFmtId="0" fontId="46" fillId="12" borderId="30" xfId="0" applyFont="1" applyFill="1" applyBorder="1" applyAlignment="1">
      <alignment horizontal="center" vertical="center"/>
    </xf>
    <xf numFmtId="0" fontId="46" fillId="13" borderId="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3" fillId="10" borderId="3" xfId="0" applyFont="1" applyFill="1" applyBorder="1" applyAlignment="1">
      <alignment horizontal="left" vertical="center" wrapText="1"/>
    </xf>
    <xf numFmtId="0" fontId="51" fillId="6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3" fontId="47" fillId="0" borderId="76" xfId="0" applyNumberFormat="1" applyFont="1" applyFill="1" applyBorder="1" applyAlignment="1">
      <alignment horizontal="center" vertical="center" wrapText="1"/>
    </xf>
    <xf numFmtId="3" fontId="46" fillId="7" borderId="22" xfId="0" applyNumberFormat="1" applyFont="1" applyFill="1" applyBorder="1" applyAlignment="1">
      <alignment horizontal="center" vertical="center"/>
    </xf>
    <xf numFmtId="3" fontId="46" fillId="6" borderId="47" xfId="0" applyNumberFormat="1" applyFont="1" applyFill="1" applyBorder="1" applyAlignment="1">
      <alignment horizontal="center" vertical="center"/>
    </xf>
    <xf numFmtId="0" fontId="47" fillId="0" borderId="6" xfId="0" applyFont="1" applyFill="1" applyBorder="1" applyAlignment="1">
      <alignment horizontal="center" vertical="center" wrapText="1"/>
    </xf>
    <xf numFmtId="3" fontId="46" fillId="7" borderId="29" xfId="0" applyNumberFormat="1" applyFont="1" applyFill="1" applyBorder="1" applyAlignment="1">
      <alignment horizontal="center" vertical="center"/>
    </xf>
    <xf numFmtId="3" fontId="47" fillId="0" borderId="4" xfId="0" applyNumberFormat="1" applyFont="1" applyFill="1" applyBorder="1" applyAlignment="1">
      <alignment horizontal="center" vertical="center" wrapText="1"/>
    </xf>
    <xf numFmtId="0" fontId="46" fillId="5" borderId="40" xfId="0" applyFont="1" applyFill="1" applyBorder="1" applyAlignment="1">
      <alignment horizontal="center" vertical="center"/>
    </xf>
    <xf numFmtId="3" fontId="46" fillId="5" borderId="41" xfId="0" applyNumberFormat="1" applyFont="1" applyFill="1" applyBorder="1" applyAlignment="1">
      <alignment horizontal="center" vertical="center"/>
    </xf>
    <xf numFmtId="3" fontId="46" fillId="5" borderId="43" xfId="0" applyNumberFormat="1" applyFont="1" applyFill="1" applyBorder="1" applyAlignment="1">
      <alignment horizontal="center" vertical="center"/>
    </xf>
    <xf numFmtId="3" fontId="47" fillId="0" borderId="13" xfId="0" applyNumberFormat="1" applyFont="1" applyFill="1" applyBorder="1" applyAlignment="1">
      <alignment horizontal="center" vertical="center" wrapText="1"/>
    </xf>
    <xf numFmtId="3" fontId="47" fillId="0" borderId="10" xfId="0" applyNumberFormat="1" applyFont="1" applyFill="1" applyBorder="1" applyAlignment="1">
      <alignment horizontal="center" vertical="center" wrapText="1"/>
    </xf>
    <xf numFmtId="3" fontId="47" fillId="5" borderId="34" xfId="0" applyNumberFormat="1" applyFont="1" applyFill="1" applyBorder="1" applyAlignment="1">
      <alignment horizontal="center" vertical="center"/>
    </xf>
    <xf numFmtId="3" fontId="47" fillId="5" borderId="36" xfId="0" applyNumberFormat="1" applyFont="1" applyFill="1" applyBorder="1" applyAlignment="1">
      <alignment horizontal="center" vertical="center"/>
    </xf>
    <xf numFmtId="3" fontId="47" fillId="5" borderId="35" xfId="0" applyNumberFormat="1" applyFont="1" applyFill="1" applyBorder="1" applyAlignment="1">
      <alignment horizontal="center" vertical="center"/>
    </xf>
    <xf numFmtId="3" fontId="47" fillId="5" borderId="33" xfId="0" applyNumberFormat="1" applyFont="1" applyFill="1" applyBorder="1" applyAlignment="1">
      <alignment horizontal="center" vertical="center"/>
    </xf>
    <xf numFmtId="3" fontId="47" fillId="5" borderId="37" xfId="0" applyNumberFormat="1" applyFont="1" applyFill="1" applyBorder="1" applyAlignment="1">
      <alignment horizontal="center" vertical="center"/>
    </xf>
    <xf numFmtId="3" fontId="46" fillId="5" borderId="32" xfId="0" applyNumberFormat="1" applyFont="1" applyFill="1" applyBorder="1" applyAlignment="1">
      <alignment horizontal="center" vertical="center" wrapText="1"/>
    </xf>
    <xf numFmtId="3" fontId="46" fillId="5" borderId="33" xfId="0" applyNumberFormat="1" applyFont="1" applyFill="1" applyBorder="1" applyAlignment="1">
      <alignment horizontal="center" vertical="center" wrapText="1"/>
    </xf>
    <xf numFmtId="0" fontId="47" fillId="0" borderId="5" xfId="0" applyFont="1" applyBorder="1" applyAlignment="1">
      <alignment vertical="center"/>
    </xf>
    <xf numFmtId="0" fontId="47" fillId="4" borderId="67" xfId="0" applyFont="1" applyFill="1" applyBorder="1" applyAlignment="1">
      <alignment vertical="center" wrapText="1"/>
    </xf>
    <xf numFmtId="0" fontId="47" fillId="4" borderId="68" xfId="0" applyFont="1" applyFill="1" applyBorder="1" applyAlignment="1">
      <alignment vertical="center" wrapText="1"/>
    </xf>
    <xf numFmtId="0" fontId="47" fillId="0" borderId="76" xfId="0" applyFont="1" applyBorder="1" applyAlignment="1">
      <alignment vertical="center"/>
    </xf>
    <xf numFmtId="0" fontId="47" fillId="0" borderId="78" xfId="0" applyFont="1" applyBorder="1" applyAlignment="1">
      <alignment vertical="center"/>
    </xf>
    <xf numFmtId="3" fontId="46" fillId="5" borderId="32" xfId="0" applyNumberFormat="1" applyFont="1" applyFill="1" applyBorder="1" applyAlignment="1">
      <alignment horizontal="center" vertical="center"/>
    </xf>
    <xf numFmtId="0" fontId="44" fillId="0" borderId="76" xfId="0" applyFont="1" applyFill="1" applyBorder="1" applyAlignment="1">
      <alignment vertical="center" wrapText="1"/>
    </xf>
    <xf numFmtId="0" fontId="44" fillId="0" borderId="5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 vertical="center" wrapText="1"/>
    </xf>
    <xf numFmtId="3" fontId="48" fillId="7" borderId="24" xfId="0" applyNumberFormat="1" applyFont="1" applyFill="1" applyBorder="1" applyAlignment="1">
      <alignment horizontal="center" vertical="center"/>
    </xf>
    <xf numFmtId="3" fontId="48" fillId="7" borderId="1" xfId="0" applyNumberFormat="1" applyFont="1" applyFill="1" applyBorder="1" applyAlignment="1">
      <alignment horizontal="center" vertical="center"/>
    </xf>
    <xf numFmtId="3" fontId="44" fillId="7" borderId="1" xfId="0" applyNumberFormat="1" applyFont="1" applyFill="1" applyBorder="1" applyAlignment="1">
      <alignment horizontal="center" vertical="center"/>
    </xf>
    <xf numFmtId="3" fontId="44" fillId="4" borderId="1" xfId="0" applyNumberFormat="1" applyFont="1" applyFill="1" applyBorder="1" applyAlignment="1">
      <alignment horizontal="center" vertical="center"/>
    </xf>
    <xf numFmtId="3" fontId="48" fillId="7" borderId="25" xfId="0" applyNumberFormat="1" applyFont="1" applyFill="1" applyBorder="1" applyAlignment="1">
      <alignment horizontal="center" vertical="center"/>
    </xf>
    <xf numFmtId="3" fontId="48" fillId="6" borderId="1" xfId="0" applyNumberFormat="1" applyFont="1" applyFill="1" applyBorder="1" applyAlignment="1">
      <alignment horizontal="center" vertical="center"/>
    </xf>
    <xf numFmtId="0" fontId="44" fillId="2" borderId="5" xfId="0" applyFont="1" applyFill="1" applyBorder="1" applyAlignment="1">
      <alignment vertical="center" wrapText="1"/>
    </xf>
    <xf numFmtId="0" fontId="44" fillId="4" borderId="11" xfId="0" applyFont="1" applyFill="1" applyBorder="1" applyAlignment="1">
      <alignment horizontal="center" vertical="center" wrapText="1"/>
    </xf>
    <xf numFmtId="3" fontId="44" fillId="3" borderId="1" xfId="0" applyNumberFormat="1" applyFont="1" applyFill="1" applyBorder="1" applyAlignment="1">
      <alignment horizontal="center" vertical="center"/>
    </xf>
    <xf numFmtId="3" fontId="44" fillId="3" borderId="15" xfId="0" applyNumberFormat="1" applyFont="1" applyFill="1" applyBorder="1" applyAlignment="1">
      <alignment horizontal="center" vertical="center"/>
    </xf>
    <xf numFmtId="3" fontId="44" fillId="3" borderId="24" xfId="0" applyNumberFormat="1" applyFont="1" applyFill="1" applyBorder="1" applyAlignment="1">
      <alignment horizontal="center" vertical="center"/>
    </xf>
    <xf numFmtId="3" fontId="44" fillId="3" borderId="25" xfId="0" applyNumberFormat="1" applyFont="1" applyFill="1" applyBorder="1" applyAlignment="1">
      <alignment horizontal="center" vertical="center"/>
    </xf>
    <xf numFmtId="3" fontId="48" fillId="3" borderId="26" xfId="0" applyNumberFormat="1" applyFont="1" applyFill="1" applyBorder="1" applyAlignment="1">
      <alignment horizontal="center" vertical="center"/>
    </xf>
    <xf numFmtId="3" fontId="48" fillId="3" borderId="15" xfId="0" applyNumberFormat="1" applyFont="1" applyFill="1" applyBorder="1" applyAlignment="1">
      <alignment horizontal="center" vertical="center"/>
    </xf>
    <xf numFmtId="3" fontId="44" fillId="3" borderId="26" xfId="0" applyNumberFormat="1" applyFont="1" applyFill="1" applyBorder="1" applyAlignment="1">
      <alignment horizontal="center" vertical="center"/>
    </xf>
    <xf numFmtId="3" fontId="48" fillId="3" borderId="24" xfId="0" applyNumberFormat="1" applyFont="1" applyFill="1" applyBorder="1" applyAlignment="1">
      <alignment horizontal="center" vertical="center"/>
    </xf>
    <xf numFmtId="3" fontId="48" fillId="3" borderId="25" xfId="0" applyNumberFormat="1" applyFont="1" applyFill="1" applyBorder="1" applyAlignment="1">
      <alignment horizontal="center" vertical="center"/>
    </xf>
    <xf numFmtId="3" fontId="48" fillId="6" borderId="26" xfId="0" applyNumberFormat="1" applyFont="1" applyFill="1" applyBorder="1" applyAlignment="1">
      <alignment horizontal="center" vertical="center"/>
    </xf>
    <xf numFmtId="3" fontId="48" fillId="6" borderId="24" xfId="0" applyNumberFormat="1" applyFont="1" applyFill="1" applyBorder="1" applyAlignment="1">
      <alignment horizontal="center" vertical="center"/>
    </xf>
    <xf numFmtId="0" fontId="44" fillId="0" borderId="68" xfId="0" applyFont="1" applyFill="1" applyBorder="1" applyAlignment="1">
      <alignment vertical="center" wrapText="1"/>
    </xf>
    <xf numFmtId="0" fontId="44" fillId="0" borderId="69" xfId="0" applyFont="1" applyFill="1" applyBorder="1" applyAlignment="1">
      <alignment horizontal="center" vertical="center" wrapText="1"/>
    </xf>
    <xf numFmtId="0" fontId="44" fillId="0" borderId="68" xfId="0" applyFont="1" applyFill="1" applyBorder="1" applyAlignment="1">
      <alignment horizontal="center" vertical="center" wrapText="1"/>
    </xf>
    <xf numFmtId="3" fontId="48" fillId="7" borderId="27" xfId="0" applyNumberFormat="1" applyFont="1" applyFill="1" applyBorder="1" applyAlignment="1">
      <alignment horizontal="center" vertical="center"/>
    </xf>
    <xf numFmtId="3" fontId="48" fillId="7" borderId="3" xfId="0" applyNumberFormat="1" applyFont="1" applyFill="1" applyBorder="1" applyAlignment="1">
      <alignment horizontal="center" vertical="center"/>
    </xf>
    <xf numFmtId="3" fontId="44" fillId="7" borderId="3" xfId="0" applyNumberFormat="1" applyFont="1" applyFill="1" applyBorder="1" applyAlignment="1">
      <alignment horizontal="center" vertical="center"/>
    </xf>
    <xf numFmtId="3" fontId="44" fillId="4" borderId="3" xfId="0" applyNumberFormat="1" applyFont="1" applyFill="1" applyBorder="1" applyAlignment="1">
      <alignment horizontal="center" vertical="center"/>
    </xf>
    <xf numFmtId="3" fontId="44" fillId="4" borderId="4" xfId="0" applyNumberFormat="1" applyFont="1" applyFill="1" applyBorder="1" applyAlignment="1">
      <alignment horizontal="center" vertical="center"/>
    </xf>
    <xf numFmtId="3" fontId="44" fillId="4" borderId="4" xfId="0" applyNumberFormat="1" applyFont="1" applyFill="1" applyBorder="1" applyAlignment="1">
      <alignment horizontal="center" vertical="center" wrapText="1"/>
    </xf>
    <xf numFmtId="3" fontId="48" fillId="7" borderId="28" xfId="0" applyNumberFormat="1" applyFont="1" applyFill="1" applyBorder="1" applyAlignment="1">
      <alignment horizontal="center" vertical="center"/>
    </xf>
    <xf numFmtId="3" fontId="48" fillId="6" borderId="29" xfId="0" applyNumberFormat="1" applyFont="1" applyFill="1" applyBorder="1" applyAlignment="1">
      <alignment horizontal="center" vertical="center"/>
    </xf>
    <xf numFmtId="3" fontId="44" fillId="6" borderId="4" xfId="0" applyNumberFormat="1" applyFont="1" applyFill="1" applyBorder="1" applyAlignment="1">
      <alignment horizontal="center" vertical="center"/>
    </xf>
    <xf numFmtId="3" fontId="48" fillId="6" borderId="27" xfId="0" applyNumberFormat="1" applyFont="1" applyFill="1" applyBorder="1" applyAlignment="1">
      <alignment horizontal="center" vertical="center"/>
    </xf>
    <xf numFmtId="3" fontId="44" fillId="6" borderId="29" xfId="0" applyNumberFormat="1" applyFont="1" applyFill="1" applyBorder="1" applyAlignment="1">
      <alignment horizontal="center" vertical="center"/>
    </xf>
    <xf numFmtId="0" fontId="48" fillId="5" borderId="31" xfId="0" applyFont="1" applyFill="1" applyBorder="1" applyAlignment="1">
      <alignment horizontal="left" vertical="center"/>
    </xf>
    <xf numFmtId="0" fontId="48" fillId="5" borderId="32" xfId="0" applyFont="1" applyFill="1" applyBorder="1" applyAlignment="1">
      <alignment horizontal="center" vertical="center"/>
    </xf>
    <xf numFmtId="0" fontId="48" fillId="5" borderId="49" xfId="0" applyFont="1" applyFill="1" applyBorder="1" applyAlignment="1">
      <alignment horizontal="center" vertical="center"/>
    </xf>
    <xf numFmtId="3" fontId="48" fillId="5" borderId="37" xfId="0" applyNumberFormat="1" applyFont="1" applyFill="1" applyBorder="1" applyAlignment="1">
      <alignment horizontal="center" vertical="center"/>
    </xf>
    <xf numFmtId="0" fontId="44" fillId="4" borderId="7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3" fontId="44" fillId="0" borderId="2" xfId="0" applyNumberFormat="1" applyFont="1" applyFill="1" applyBorder="1" applyAlignment="1">
      <alignment horizontal="center" vertical="center"/>
    </xf>
    <xf numFmtId="3" fontId="48" fillId="6" borderId="20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3" fontId="44" fillId="0" borderId="1" xfId="0" applyNumberFormat="1" applyFont="1" applyFill="1" applyBorder="1" applyAlignment="1">
      <alignment horizontal="center" vertical="center"/>
    </xf>
    <xf numFmtId="0" fontId="44" fillId="4" borderId="6" xfId="0" applyFont="1" applyFill="1" applyBorder="1" applyAlignment="1">
      <alignment vertical="center" wrapText="1"/>
    </xf>
    <xf numFmtId="3" fontId="48" fillId="6" borderId="58" xfId="0" applyNumberFormat="1" applyFont="1" applyFill="1" applyBorder="1" applyAlignment="1">
      <alignment horizontal="center" vertical="center"/>
    </xf>
    <xf numFmtId="3" fontId="48" fillId="6" borderId="59" xfId="0" applyNumberFormat="1" applyFont="1" applyFill="1" applyBorder="1" applyAlignment="1">
      <alignment horizontal="center" vertical="center"/>
    </xf>
    <xf numFmtId="3" fontId="44" fillId="6" borderId="59" xfId="0" applyNumberFormat="1" applyFont="1" applyFill="1" applyBorder="1" applyAlignment="1">
      <alignment horizontal="center" vertical="center"/>
    </xf>
    <xf numFmtId="3" fontId="44" fillId="6" borderId="57" xfId="0" applyNumberFormat="1" applyFont="1" applyFill="1" applyBorder="1" applyAlignment="1">
      <alignment horizontal="center" vertical="center"/>
    </xf>
    <xf numFmtId="0" fontId="48" fillId="5" borderId="39" xfId="0" applyFont="1" applyFill="1" applyBorder="1" applyAlignment="1">
      <alignment horizontal="left" vertical="center"/>
    </xf>
    <xf numFmtId="3" fontId="44" fillId="5" borderId="41" xfId="0" applyNumberFormat="1" applyFont="1" applyFill="1" applyBorder="1" applyAlignment="1">
      <alignment horizontal="center" vertical="center"/>
    </xf>
    <xf numFmtId="3" fontId="44" fillId="5" borderId="42" xfId="0" applyNumberFormat="1" applyFont="1" applyFill="1" applyBorder="1" applyAlignment="1">
      <alignment horizontal="center" vertical="center"/>
    </xf>
    <xf numFmtId="3" fontId="44" fillId="5" borderId="43" xfId="0" applyNumberFormat="1" applyFont="1" applyFill="1" applyBorder="1" applyAlignment="1">
      <alignment horizontal="center" vertical="center"/>
    </xf>
    <xf numFmtId="0" fontId="48" fillId="5" borderId="50" xfId="0" applyFont="1" applyFill="1" applyBorder="1" applyAlignment="1">
      <alignment horizontal="center" vertical="center"/>
    </xf>
    <xf numFmtId="0" fontId="48" fillId="5" borderId="51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3" fontId="48" fillId="6" borderId="3" xfId="0" applyNumberFormat="1" applyFont="1" applyFill="1" applyBorder="1" applyAlignment="1">
      <alignment horizontal="center" vertical="center"/>
    </xf>
    <xf numFmtId="0" fontId="44" fillId="4" borderId="5" xfId="0" applyFont="1" applyFill="1" applyBorder="1" applyAlignment="1">
      <alignment vertical="center"/>
    </xf>
    <xf numFmtId="0" fontId="48" fillId="5" borderId="31" xfId="0" applyFont="1" applyFill="1" applyBorder="1" applyAlignment="1">
      <alignment vertical="center" wrapText="1"/>
    </xf>
    <xf numFmtId="0" fontId="48" fillId="5" borderId="32" xfId="0" applyFont="1" applyFill="1" applyBorder="1" applyAlignment="1">
      <alignment horizontal="center" vertical="center" wrapText="1"/>
    </xf>
    <xf numFmtId="0" fontId="48" fillId="5" borderId="49" xfId="0" applyFont="1" applyFill="1" applyBorder="1" applyAlignment="1">
      <alignment horizontal="center" vertical="center" wrapText="1"/>
    </xf>
    <xf numFmtId="3" fontId="48" fillId="5" borderId="33" xfId="0" applyNumberFormat="1" applyFont="1" applyFill="1" applyBorder="1" applyAlignment="1">
      <alignment horizontal="center" vertical="center"/>
    </xf>
    <xf numFmtId="3" fontId="48" fillId="5" borderId="49" xfId="0" applyNumberFormat="1" applyFont="1" applyFill="1" applyBorder="1" applyAlignment="1">
      <alignment horizontal="center" vertical="center"/>
    </xf>
    <xf numFmtId="0" fontId="44" fillId="0" borderId="3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6" xfId="0" applyFont="1" applyFill="1" applyBorder="1" applyAlignment="1">
      <alignment vertical="center" wrapText="1"/>
    </xf>
    <xf numFmtId="0" fontId="44" fillId="0" borderId="70" xfId="0" applyFont="1" applyFill="1" applyBorder="1" applyAlignment="1">
      <alignment horizontal="center" vertical="center" wrapText="1"/>
    </xf>
    <xf numFmtId="0" fontId="44" fillId="0" borderId="71" xfId="0" applyFont="1" applyFill="1" applyBorder="1" applyAlignment="1">
      <alignment horizontal="center" vertical="center" wrapText="1"/>
    </xf>
    <xf numFmtId="3" fontId="48" fillId="7" borderId="58" xfId="0" applyNumberFormat="1" applyFont="1" applyFill="1" applyBorder="1" applyAlignment="1">
      <alignment horizontal="center" vertical="center"/>
    </xf>
    <xf numFmtId="3" fontId="48" fillId="7" borderId="59" xfId="0" applyNumberFormat="1" applyFont="1" applyFill="1" applyBorder="1" applyAlignment="1">
      <alignment horizontal="center" vertical="center"/>
    </xf>
    <xf numFmtId="3" fontId="44" fillId="7" borderId="59" xfId="0" applyNumberFormat="1" applyFont="1" applyFill="1" applyBorder="1" applyAlignment="1">
      <alignment horizontal="center" vertical="center"/>
    </xf>
    <xf numFmtId="3" fontId="44" fillId="4" borderId="59" xfId="0" applyNumberFormat="1" applyFont="1" applyFill="1" applyBorder="1" applyAlignment="1">
      <alignment horizontal="center" vertical="center"/>
    </xf>
    <xf numFmtId="3" fontId="48" fillId="7" borderId="57" xfId="0" applyNumberFormat="1" applyFont="1" applyFill="1" applyBorder="1" applyAlignment="1">
      <alignment horizontal="center" vertical="center"/>
    </xf>
    <xf numFmtId="3" fontId="44" fillId="6" borderId="72" xfId="0" applyNumberFormat="1" applyFont="1" applyFill="1" applyBorder="1" applyAlignment="1">
      <alignment horizontal="center" vertical="center"/>
    </xf>
    <xf numFmtId="3" fontId="44" fillId="6" borderId="73" xfId="0" applyNumberFormat="1" applyFont="1" applyFill="1" applyBorder="1" applyAlignment="1">
      <alignment horizontal="center" vertical="center"/>
    </xf>
    <xf numFmtId="3" fontId="44" fillId="6" borderId="58" xfId="0" applyNumberFormat="1" applyFont="1" applyFill="1" applyBorder="1" applyAlignment="1">
      <alignment horizontal="center" vertical="center"/>
    </xf>
    <xf numFmtId="0" fontId="48" fillId="5" borderId="38" xfId="0" applyFont="1" applyFill="1" applyBorder="1" applyAlignment="1">
      <alignment horizontal="left" vertical="center"/>
    </xf>
    <xf numFmtId="0" fontId="48" fillId="5" borderId="39" xfId="0" applyFont="1" applyFill="1" applyBorder="1" applyAlignment="1">
      <alignment horizontal="center" vertical="center"/>
    </xf>
    <xf numFmtId="0" fontId="48" fillId="5" borderId="64" xfId="0" applyFont="1" applyFill="1" applyBorder="1" applyAlignment="1">
      <alignment horizontal="center" vertical="center"/>
    </xf>
    <xf numFmtId="3" fontId="48" fillId="5" borderId="44" xfId="0" applyNumberFormat="1" applyFont="1" applyFill="1" applyBorder="1" applyAlignment="1">
      <alignment horizontal="center" vertical="center"/>
    </xf>
    <xf numFmtId="3" fontId="48" fillId="5" borderId="42" xfId="0" applyNumberFormat="1" applyFont="1" applyFill="1" applyBorder="1" applyAlignment="1">
      <alignment horizontal="center" vertical="center"/>
    </xf>
    <xf numFmtId="3" fontId="48" fillId="5" borderId="65" xfId="0" applyNumberFormat="1" applyFont="1" applyFill="1" applyBorder="1" applyAlignment="1">
      <alignment horizontal="center" vertical="center"/>
    </xf>
    <xf numFmtId="3" fontId="44" fillId="5" borderId="45" xfId="0" applyNumberFormat="1" applyFont="1" applyFill="1" applyBorder="1" applyAlignment="1">
      <alignment horizontal="center" vertical="center"/>
    </xf>
    <xf numFmtId="3" fontId="44" fillId="5" borderId="44" xfId="0" applyNumberFormat="1" applyFont="1" applyFill="1" applyBorder="1" applyAlignment="1">
      <alignment horizontal="center" vertical="center"/>
    </xf>
    <xf numFmtId="3" fontId="44" fillId="5" borderId="65" xfId="0" applyNumberFormat="1" applyFont="1" applyFill="1" applyBorder="1" applyAlignment="1">
      <alignment horizontal="center" vertical="center"/>
    </xf>
    <xf numFmtId="0" fontId="48" fillId="13" borderId="15" xfId="0" applyFont="1" applyFill="1" applyBorder="1" applyAlignment="1">
      <alignment horizontal="left" vertical="center" wrapText="1"/>
    </xf>
    <xf numFmtId="0" fontId="48" fillId="5" borderId="5" xfId="0" applyFont="1" applyFill="1" applyBorder="1" applyAlignment="1">
      <alignment horizontal="center" vertical="center"/>
    </xf>
    <xf numFmtId="3" fontId="48" fillId="5" borderId="8" xfId="0" applyNumberFormat="1" applyFont="1" applyFill="1" applyBorder="1" applyAlignment="1">
      <alignment horizontal="center" vertical="center"/>
    </xf>
    <xf numFmtId="3" fontId="48" fillId="5" borderId="26" xfId="0" applyNumberFormat="1" applyFont="1" applyFill="1" applyBorder="1" applyAlignment="1">
      <alignment horizontal="center" vertical="center"/>
    </xf>
    <xf numFmtId="3" fontId="48" fillId="5" borderId="1" xfId="0" applyNumberFormat="1" applyFont="1" applyFill="1" applyBorder="1" applyAlignment="1">
      <alignment horizontal="center" vertical="center"/>
    </xf>
    <xf numFmtId="3" fontId="48" fillId="5" borderId="25" xfId="0" applyNumberFormat="1" applyFont="1" applyFill="1" applyBorder="1" applyAlignment="1">
      <alignment horizontal="center" vertical="center"/>
    </xf>
    <xf numFmtId="3" fontId="48" fillId="5" borderId="15" xfId="0" applyNumberFormat="1" applyFont="1" applyFill="1" applyBorder="1" applyAlignment="1">
      <alignment horizontal="center" vertical="center"/>
    </xf>
    <xf numFmtId="3" fontId="48" fillId="5" borderId="24" xfId="0" applyNumberFormat="1" applyFont="1" applyFill="1" applyBorder="1" applyAlignment="1">
      <alignment horizontal="center" vertical="center"/>
    </xf>
    <xf numFmtId="0" fontId="44" fillId="4" borderId="13" xfId="0" applyFont="1" applyFill="1" applyBorder="1" applyAlignment="1">
      <alignment vertical="center" wrapText="1"/>
    </xf>
    <xf numFmtId="3" fontId="44" fillId="0" borderId="8" xfId="0" applyNumberFormat="1" applyFont="1" applyFill="1" applyBorder="1" applyAlignment="1">
      <alignment horizontal="center" vertical="center" wrapText="1"/>
    </xf>
    <xf numFmtId="3" fontId="48" fillId="7" borderId="26" xfId="0" applyNumberFormat="1" applyFont="1" applyFill="1" applyBorder="1" applyAlignment="1">
      <alignment horizontal="center" vertical="center"/>
    </xf>
    <xf numFmtId="0" fontId="44" fillId="0" borderId="5" xfId="0" applyFont="1" applyBorder="1" applyAlignment="1">
      <alignment vertical="center"/>
    </xf>
    <xf numFmtId="0" fontId="44" fillId="4" borderId="5" xfId="0" applyFont="1" applyFill="1" applyBorder="1" applyAlignment="1">
      <alignment horizontal="center" vertical="center" wrapText="1"/>
    </xf>
    <xf numFmtId="0" fontId="44" fillId="4" borderId="14" xfId="0" applyFont="1" applyFill="1" applyBorder="1" applyAlignment="1">
      <alignment vertical="center" wrapText="1"/>
    </xf>
    <xf numFmtId="0" fontId="44" fillId="0" borderId="7" xfId="0" applyFont="1" applyFill="1" applyBorder="1" applyAlignment="1">
      <alignment horizontal="center" vertical="center" wrapText="1"/>
    </xf>
    <xf numFmtId="3" fontId="44" fillId="0" borderId="63" xfId="0" applyNumberFormat="1" applyFont="1" applyFill="1" applyBorder="1" applyAlignment="1">
      <alignment horizontal="center" vertical="center" wrapText="1"/>
    </xf>
    <xf numFmtId="0" fontId="44" fillId="4" borderId="12" xfId="0" applyFont="1" applyFill="1" applyBorder="1" applyAlignment="1">
      <alignment vertical="center" wrapText="1"/>
    </xf>
    <xf numFmtId="3" fontId="44" fillId="0" borderId="0" xfId="0" applyNumberFormat="1" applyFont="1" applyFill="1" applyBorder="1" applyAlignment="1">
      <alignment horizontal="center" vertical="center" wrapText="1"/>
    </xf>
    <xf numFmtId="3" fontId="44" fillId="0" borderId="59" xfId="0" applyNumberFormat="1" applyFont="1" applyFill="1" applyBorder="1" applyAlignment="1">
      <alignment horizontal="center" vertical="center"/>
    </xf>
    <xf numFmtId="0" fontId="48" fillId="10" borderId="31" xfId="0" applyFont="1" applyFill="1" applyBorder="1" applyAlignment="1">
      <alignment horizontal="left" vertical="center" wrapText="1"/>
    </xf>
    <xf numFmtId="0" fontId="48" fillId="5" borderId="31" xfId="0" applyFont="1" applyFill="1" applyBorder="1" applyAlignment="1">
      <alignment horizontal="center" vertical="center"/>
    </xf>
    <xf numFmtId="0" fontId="44" fillId="0" borderId="76" xfId="0" applyFont="1" applyBorder="1" applyAlignment="1">
      <alignment vertical="center"/>
    </xf>
    <xf numFmtId="8" fontId="44" fillId="6" borderId="25" xfId="1" applyFont="1" applyFill="1" applyBorder="1" applyAlignment="1">
      <alignment horizontal="center" vertical="center"/>
    </xf>
    <xf numFmtId="0" fontId="44" fillId="0" borderId="78" xfId="0" applyFont="1" applyBorder="1" applyAlignment="1">
      <alignment vertical="center"/>
    </xf>
    <xf numFmtId="3" fontId="48" fillId="6" borderId="72" xfId="0" applyNumberFormat="1" applyFont="1" applyFill="1" applyBorder="1" applyAlignment="1">
      <alignment horizontal="center" vertical="center"/>
    </xf>
    <xf numFmtId="0" fontId="48" fillId="12" borderId="31" xfId="0" applyFont="1" applyFill="1" applyBorder="1" applyAlignment="1">
      <alignment horizontal="left" vertical="center" wrapText="1"/>
    </xf>
    <xf numFmtId="0" fontId="44" fillId="4" borderId="76" xfId="0" applyFont="1" applyFill="1" applyBorder="1" applyAlignment="1">
      <alignment vertical="center" wrapText="1"/>
    </xf>
    <xf numFmtId="0" fontId="44" fillId="4" borderId="68" xfId="0" applyFont="1" applyFill="1" applyBorder="1" applyAlignment="1">
      <alignment vertical="center" wrapText="1"/>
    </xf>
    <xf numFmtId="0" fontId="44" fillId="4" borderId="5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8" fillId="5" borderId="31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center" vertical="center"/>
    </xf>
    <xf numFmtId="0" fontId="35" fillId="4" borderId="2" xfId="0" applyFont="1" applyFill="1" applyBorder="1" applyAlignment="1">
      <alignment vertical="center" wrapText="1"/>
    </xf>
    <xf numFmtId="0" fontId="35" fillId="0" borderId="13" xfId="0" applyFont="1" applyBorder="1" applyAlignment="1">
      <alignment horizontal="center" vertical="center"/>
    </xf>
    <xf numFmtId="0" fontId="35" fillId="2" borderId="1" xfId="0" applyFont="1" applyFill="1" applyBorder="1" applyAlignment="1">
      <alignment vertical="center" wrapText="1"/>
    </xf>
    <xf numFmtId="0" fontId="35" fillId="0" borderId="1" xfId="0" applyFont="1" applyBorder="1" applyAlignment="1">
      <alignment vertical="center"/>
    </xf>
    <xf numFmtId="0" fontId="35" fillId="4" borderId="1" xfId="0" applyFont="1" applyFill="1" applyBorder="1" applyAlignment="1">
      <alignment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29" fillId="5" borderId="47" xfId="0" applyFont="1" applyFill="1" applyBorder="1" applyAlignment="1">
      <alignment horizontal="center" vertical="center" textRotation="90"/>
    </xf>
    <xf numFmtId="0" fontId="29" fillId="5" borderId="1" xfId="0" applyFont="1" applyFill="1" applyBorder="1" applyAlignment="1">
      <alignment horizontal="center" vertical="center" textRotation="90"/>
    </xf>
    <xf numFmtId="0" fontId="1" fillId="5" borderId="75" xfId="0" applyFont="1" applyFill="1" applyBorder="1" applyAlignment="1">
      <alignment horizontal="center"/>
    </xf>
    <xf numFmtId="0" fontId="1" fillId="5" borderId="71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69" xfId="0" applyFont="1" applyFill="1" applyBorder="1" applyAlignment="1">
      <alignment horizontal="center"/>
    </xf>
    <xf numFmtId="0" fontId="25" fillId="5" borderId="30" xfId="0" applyFont="1" applyFill="1" applyBorder="1" applyAlignment="1">
      <alignment horizontal="center" vertical="center" wrapText="1"/>
    </xf>
    <xf numFmtId="0" fontId="18" fillId="5" borderId="49" xfId="0" applyFont="1" applyFill="1" applyBorder="1" applyAlignment="1">
      <alignment horizontal="center" vertical="center" wrapText="1"/>
    </xf>
    <xf numFmtId="0" fontId="29" fillId="5" borderId="46" xfId="0" applyFont="1" applyFill="1" applyBorder="1" applyAlignment="1">
      <alignment horizontal="center" vertical="center" textRotation="90"/>
    </xf>
    <xf numFmtId="0" fontId="29" fillId="5" borderId="24" xfId="0" applyFont="1" applyFill="1" applyBorder="1" applyAlignment="1">
      <alignment horizontal="center" vertical="center" textRotation="90"/>
    </xf>
    <xf numFmtId="0" fontId="25" fillId="5" borderId="47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25" fillId="5" borderId="65" xfId="0" applyFont="1" applyFill="1" applyBorder="1" applyAlignment="1">
      <alignment horizontal="center" vertical="center"/>
    </xf>
    <xf numFmtId="0" fontId="25" fillId="5" borderId="25" xfId="0" applyFont="1" applyFill="1" applyBorder="1" applyAlignment="1">
      <alignment horizontal="center" vertical="center"/>
    </xf>
    <xf numFmtId="3" fontId="10" fillId="7" borderId="46" xfId="0" applyNumberFormat="1" applyFont="1" applyFill="1" applyBorder="1" applyAlignment="1">
      <alignment horizontal="center" vertical="center"/>
    </xf>
    <xf numFmtId="3" fontId="10" fillId="7" borderId="58" xfId="0" applyNumberFormat="1" applyFont="1" applyFill="1" applyBorder="1" applyAlignment="1">
      <alignment horizontal="center" vertical="center"/>
    </xf>
    <xf numFmtId="3" fontId="10" fillId="7" borderId="59" xfId="0" applyNumberFormat="1" applyFont="1" applyFill="1" applyBorder="1" applyAlignment="1">
      <alignment horizontal="center" vertical="center"/>
    </xf>
    <xf numFmtId="3" fontId="10" fillId="7" borderId="57" xfId="0" applyNumberFormat="1" applyFont="1" applyFill="1" applyBorder="1" applyAlignment="1">
      <alignment horizontal="center" vertical="center"/>
    </xf>
    <xf numFmtId="3" fontId="10" fillId="7" borderId="72" xfId="0" applyNumberFormat="1" applyFont="1" applyFill="1" applyBorder="1" applyAlignment="1">
      <alignment horizontal="center" vertical="center"/>
    </xf>
    <xf numFmtId="3" fontId="50" fillId="0" borderId="0" xfId="0" applyNumberFormat="1" applyFont="1" applyFill="1" applyAlignment="1">
      <alignment horizontal="center"/>
    </xf>
    <xf numFmtId="3" fontId="10" fillId="7" borderId="73" xfId="0" applyNumberFormat="1" applyFont="1" applyFill="1" applyBorder="1" applyAlignment="1">
      <alignment horizontal="center" vertical="center"/>
    </xf>
    <xf numFmtId="3" fontId="10" fillId="7" borderId="39" xfId="0" applyNumberFormat="1" applyFont="1" applyFill="1" applyBorder="1" applyAlignment="1">
      <alignment horizontal="center" vertical="center"/>
    </xf>
    <xf numFmtId="0" fontId="10" fillId="7" borderId="77" xfId="0" applyFont="1" applyFill="1" applyBorder="1" applyAlignment="1">
      <alignment horizontal="center" vertical="center"/>
    </xf>
    <xf numFmtId="3" fontId="38" fillId="0" borderId="0" xfId="0" applyNumberFormat="1" applyFont="1" applyFill="1" applyAlignment="1">
      <alignment horizontal="center"/>
    </xf>
    <xf numFmtId="0" fontId="10" fillId="12" borderId="20" xfId="0" applyFont="1" applyFill="1" applyBorder="1" applyAlignment="1">
      <alignment horizontal="center" vertical="center"/>
    </xf>
    <xf numFmtId="0" fontId="10" fillId="12" borderId="2" xfId="0" applyFont="1" applyFill="1" applyBorder="1" applyAlignment="1">
      <alignment horizontal="center" vertical="center"/>
    </xf>
    <xf numFmtId="0" fontId="10" fillId="12" borderId="21" xfId="0" applyFont="1" applyFill="1" applyBorder="1" applyAlignment="1">
      <alignment horizontal="center" vertical="center"/>
    </xf>
    <xf numFmtId="0" fontId="10" fillId="12" borderId="58" xfId="0" applyFont="1" applyFill="1" applyBorder="1" applyAlignment="1">
      <alignment horizontal="center" vertical="center"/>
    </xf>
    <xf numFmtId="0" fontId="10" fillId="12" borderId="59" xfId="0" applyFont="1" applyFill="1" applyBorder="1" applyAlignment="1">
      <alignment horizontal="center" vertical="center"/>
    </xf>
    <xf numFmtId="0" fontId="10" fillId="12" borderId="57" xfId="0" applyFont="1" applyFill="1" applyBorder="1" applyAlignment="1">
      <alignment horizontal="center" vertical="center"/>
    </xf>
    <xf numFmtId="3" fontId="10" fillId="0" borderId="39" xfId="0" applyNumberFormat="1" applyFont="1" applyFill="1" applyBorder="1" applyAlignment="1">
      <alignment horizontal="center" vertical="center"/>
    </xf>
    <xf numFmtId="0" fontId="10" fillId="0" borderId="77" xfId="0" applyFont="1" applyFill="1" applyBorder="1" applyAlignment="1">
      <alignment horizontal="center" vertical="center"/>
    </xf>
    <xf numFmtId="0" fontId="10" fillId="10" borderId="20" xfId="0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 vertical="center"/>
    </xf>
    <xf numFmtId="0" fontId="10" fillId="10" borderId="21" xfId="0" applyFont="1" applyFill="1" applyBorder="1" applyAlignment="1">
      <alignment horizontal="center" vertical="center"/>
    </xf>
    <xf numFmtId="0" fontId="10" fillId="10" borderId="58" xfId="0" applyFont="1" applyFill="1" applyBorder="1" applyAlignment="1">
      <alignment horizontal="center" vertical="center"/>
    </xf>
    <xf numFmtId="0" fontId="10" fillId="10" borderId="59" xfId="0" applyFont="1" applyFill="1" applyBorder="1" applyAlignment="1">
      <alignment horizontal="center" vertical="center"/>
    </xf>
    <xf numFmtId="0" fontId="10" fillId="10" borderId="57" xfId="0" applyFont="1" applyFill="1" applyBorder="1" applyAlignment="1">
      <alignment horizontal="center" vertical="center"/>
    </xf>
    <xf numFmtId="3" fontId="10" fillId="7" borderId="44" xfId="0" applyNumberFormat="1" applyFont="1" applyFill="1" applyBorder="1" applyAlignment="1">
      <alignment horizontal="center" vertical="center"/>
    </xf>
    <xf numFmtId="3" fontId="10" fillId="7" borderId="52" xfId="0" applyNumberFormat="1" applyFont="1" applyFill="1" applyBorder="1" applyAlignment="1">
      <alignment horizontal="center" vertical="center"/>
    </xf>
    <xf numFmtId="3" fontId="10" fillId="0" borderId="77" xfId="0" applyNumberFormat="1" applyFont="1" applyFill="1" applyBorder="1" applyAlignment="1">
      <alignment horizontal="center" vertical="center"/>
    </xf>
    <xf numFmtId="3" fontId="10" fillId="7" borderId="77" xfId="0" applyNumberFormat="1" applyFont="1" applyFill="1" applyBorder="1" applyAlignment="1">
      <alignment horizontal="center" vertical="center"/>
    </xf>
    <xf numFmtId="3" fontId="10" fillId="7" borderId="43" xfId="0" applyNumberFormat="1" applyFont="1" applyFill="1" applyBorder="1" applyAlignment="1">
      <alignment horizontal="center" vertical="center"/>
    </xf>
    <xf numFmtId="3" fontId="10" fillId="7" borderId="54" xfId="0" applyNumberFormat="1" applyFont="1" applyFill="1" applyBorder="1" applyAlignment="1">
      <alignment horizontal="center" vertical="center"/>
    </xf>
    <xf numFmtId="3" fontId="10" fillId="7" borderId="42" xfId="0" applyNumberFormat="1" applyFont="1" applyFill="1" applyBorder="1" applyAlignment="1">
      <alignment horizontal="center" vertical="center"/>
    </xf>
    <xf numFmtId="3" fontId="10" fillId="7" borderId="53" xfId="0" applyNumberFormat="1" applyFont="1" applyFill="1" applyBorder="1" applyAlignment="1">
      <alignment horizontal="center" vertical="center"/>
    </xf>
    <xf numFmtId="3" fontId="10" fillId="7" borderId="75" xfId="0" applyNumberFormat="1" applyFont="1" applyFill="1" applyBorder="1" applyAlignment="1">
      <alignment horizontal="center" vertical="center"/>
    </xf>
    <xf numFmtId="3" fontId="10" fillId="7" borderId="71" xfId="0" applyNumberFormat="1" applyFont="1" applyFill="1" applyBorder="1" applyAlignment="1">
      <alignment horizontal="center" vertical="center"/>
    </xf>
    <xf numFmtId="3" fontId="10" fillId="7" borderId="70" xfId="0" applyNumberFormat="1" applyFont="1" applyFill="1" applyBorder="1" applyAlignment="1">
      <alignment horizontal="center" vertical="center"/>
    </xf>
    <xf numFmtId="3" fontId="10" fillId="7" borderId="40" xfId="0" applyNumberFormat="1" applyFont="1" applyFill="1" applyBorder="1" applyAlignment="1">
      <alignment horizontal="center" vertical="center"/>
    </xf>
    <xf numFmtId="3" fontId="10" fillId="7" borderId="50" xfId="0" applyNumberFormat="1" applyFont="1" applyFill="1" applyBorder="1" applyAlignment="1">
      <alignment horizontal="center" vertical="center"/>
    </xf>
    <xf numFmtId="0" fontId="10" fillId="9" borderId="38" xfId="0" applyFont="1" applyFill="1" applyBorder="1" applyAlignment="1">
      <alignment horizontal="center" vertical="center"/>
    </xf>
    <xf numFmtId="0" fontId="10" fillId="9" borderId="64" xfId="0" applyFont="1" applyFill="1" applyBorder="1" applyAlignment="1">
      <alignment horizontal="center" vertical="center"/>
    </xf>
    <xf numFmtId="0" fontId="10" fillId="9" borderId="40" xfId="0" applyFont="1" applyFill="1" applyBorder="1" applyAlignment="1">
      <alignment horizontal="center" vertical="center"/>
    </xf>
    <xf numFmtId="0" fontId="10" fillId="9" borderId="80" xfId="0" applyFont="1" applyFill="1" applyBorder="1" applyAlignment="1">
      <alignment horizontal="center" vertical="center"/>
    </xf>
    <xf numFmtId="0" fontId="10" fillId="9" borderId="51" xfId="0" applyFont="1" applyFill="1" applyBorder="1" applyAlignment="1">
      <alignment horizontal="center" vertical="center"/>
    </xf>
    <xf numFmtId="0" fontId="10" fillId="9" borderId="50" xfId="0" applyFont="1" applyFill="1" applyBorder="1" applyAlignment="1">
      <alignment horizontal="center" vertical="center"/>
    </xf>
    <xf numFmtId="0" fontId="10" fillId="5" borderId="36" xfId="0" applyFont="1" applyFill="1" applyBorder="1" applyAlignment="1">
      <alignment horizontal="center" vertical="center"/>
    </xf>
    <xf numFmtId="0" fontId="10" fillId="5" borderId="34" xfId="0" applyFont="1" applyFill="1" applyBorder="1" applyAlignment="1">
      <alignment horizontal="center" vertical="center"/>
    </xf>
    <xf numFmtId="0" fontId="10" fillId="5" borderId="37" xfId="0" applyFont="1" applyFill="1" applyBorder="1" applyAlignment="1">
      <alignment horizontal="center" vertical="center"/>
    </xf>
    <xf numFmtId="0" fontId="10" fillId="5" borderId="66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35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textRotation="90" wrapText="1"/>
    </xf>
    <xf numFmtId="0" fontId="11" fillId="5" borderId="16" xfId="0" applyFont="1" applyFill="1" applyBorder="1" applyAlignment="1">
      <alignment horizontal="center" vertical="center" textRotation="90" wrapText="1"/>
    </xf>
    <xf numFmtId="0" fontId="11" fillId="5" borderId="53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left" vertical="center"/>
    </xf>
    <xf numFmtId="0" fontId="10" fillId="5" borderId="74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79" xfId="0" applyFont="1" applyFill="1" applyBorder="1" applyAlignment="1">
      <alignment horizontal="center" vertical="center" textRotation="90" wrapText="1"/>
    </xf>
    <xf numFmtId="0" fontId="10" fillId="5" borderId="8" xfId="0" applyFont="1" applyFill="1" applyBorder="1" applyAlignment="1">
      <alignment horizontal="center" vertical="center" textRotation="90" wrapText="1"/>
    </xf>
    <xf numFmtId="0" fontId="10" fillId="5" borderId="9" xfId="0" applyFont="1" applyFill="1" applyBorder="1" applyAlignment="1">
      <alignment horizontal="center" vertical="center" textRotation="90" wrapText="1"/>
    </xf>
    <xf numFmtId="0" fontId="10" fillId="5" borderId="48" xfId="0" applyFont="1" applyFill="1" applyBorder="1" applyAlignment="1">
      <alignment horizontal="center" vertical="center"/>
    </xf>
    <xf numFmtId="0" fontId="10" fillId="5" borderId="47" xfId="0" applyFont="1" applyFill="1" applyBorder="1" applyAlignment="1">
      <alignment horizontal="center" vertical="center"/>
    </xf>
    <xf numFmtId="0" fontId="10" fillId="5" borderId="65" xfId="0" applyFont="1" applyFill="1" applyBorder="1" applyAlignment="1">
      <alignment horizontal="center" vertical="center"/>
    </xf>
    <xf numFmtId="0" fontId="10" fillId="5" borderId="76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vertical="center"/>
    </xf>
    <xf numFmtId="0" fontId="11" fillId="5" borderId="6" xfId="0" applyFont="1" applyFill="1" applyBorder="1" applyAlignment="1">
      <alignment vertical="center"/>
    </xf>
    <xf numFmtId="0" fontId="10" fillId="5" borderId="26" xfId="0" applyFont="1" applyFill="1" applyBorder="1" applyAlignment="1">
      <alignment horizontal="center" vertical="center" textRotation="90" wrapText="1"/>
    </xf>
    <xf numFmtId="0" fontId="10" fillId="5" borderId="29" xfId="0" applyFont="1" applyFill="1" applyBorder="1" applyAlignment="1">
      <alignment horizontal="center" vertical="center" textRotation="90" wrapText="1"/>
    </xf>
    <xf numFmtId="0" fontId="10" fillId="5" borderId="1" xfId="0" applyFont="1" applyFill="1" applyBorder="1" applyAlignment="1">
      <alignment horizontal="center" vertical="center" textRotation="90" wrapText="1"/>
    </xf>
    <xf numFmtId="0" fontId="10" fillId="5" borderId="3" xfId="0" applyFont="1" applyFill="1" applyBorder="1" applyAlignment="1">
      <alignment horizontal="center" vertical="center" textRotation="90" wrapText="1"/>
    </xf>
    <xf numFmtId="0" fontId="11" fillId="5" borderId="1" xfId="0" applyFont="1" applyFill="1" applyBorder="1" applyAlignment="1">
      <alignment horizontal="center" vertical="center" textRotation="90" wrapText="1"/>
    </xf>
    <xf numFmtId="0" fontId="10" fillId="5" borderId="25" xfId="0" applyFont="1" applyFill="1" applyBorder="1" applyAlignment="1">
      <alignment horizontal="center" vertical="center" textRotation="90" wrapText="1"/>
    </xf>
    <xf numFmtId="0" fontId="10" fillId="5" borderId="28" xfId="0" applyFont="1" applyFill="1" applyBorder="1" applyAlignment="1">
      <alignment horizontal="center" vertical="center" textRotation="90" wrapText="1"/>
    </xf>
    <xf numFmtId="0" fontId="10" fillId="5" borderId="1" xfId="0" applyFont="1" applyFill="1" applyBorder="1" applyAlignment="1">
      <alignment horizontal="center" vertical="center" textRotation="90"/>
    </xf>
    <xf numFmtId="0" fontId="10" fillId="5" borderId="3" xfId="0" applyFont="1" applyFill="1" applyBorder="1" applyAlignment="1">
      <alignment horizontal="center" vertical="center" textRotation="90"/>
    </xf>
    <xf numFmtId="0" fontId="10" fillId="5" borderId="40" xfId="0" applyFont="1" applyFill="1" applyBorder="1" applyAlignment="1">
      <alignment horizontal="center" vertical="center" textRotation="90" wrapText="1"/>
    </xf>
    <xf numFmtId="0" fontId="0" fillId="5" borderId="62" xfId="0" applyFont="1" applyFill="1" applyBorder="1" applyAlignment="1">
      <alignment horizontal="center" vertical="center" textRotation="90" wrapText="1"/>
    </xf>
    <xf numFmtId="0" fontId="10" fillId="5" borderId="21" xfId="0" applyFont="1" applyFill="1" applyBorder="1" applyAlignment="1">
      <alignment horizontal="center" vertical="center"/>
    </xf>
    <xf numFmtId="0" fontId="10" fillId="5" borderId="28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27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 textRotation="90" wrapText="1"/>
    </xf>
    <xf numFmtId="0" fontId="10" fillId="5" borderId="27" xfId="0" applyFont="1" applyFill="1" applyBorder="1" applyAlignment="1">
      <alignment horizontal="center" vertical="center" textRotation="90" wrapText="1"/>
    </xf>
    <xf numFmtId="0" fontId="10" fillId="5" borderId="52" xfId="0" applyFont="1" applyFill="1" applyBorder="1" applyAlignment="1">
      <alignment horizontal="center" vertical="center"/>
    </xf>
    <xf numFmtId="0" fontId="10" fillId="5" borderId="53" xfId="0" applyFont="1" applyFill="1" applyBorder="1" applyAlignment="1">
      <alignment horizontal="center" vertical="center"/>
    </xf>
    <xf numFmtId="0" fontId="10" fillId="5" borderId="54" xfId="0" applyFont="1" applyFill="1" applyBorder="1" applyAlignment="1">
      <alignment horizontal="center" vertical="center"/>
    </xf>
    <xf numFmtId="0" fontId="27" fillId="5" borderId="16" xfId="0" applyFont="1" applyFill="1" applyBorder="1" applyAlignment="1">
      <alignment horizontal="center" vertical="center" textRotation="90" wrapText="1"/>
    </xf>
    <xf numFmtId="0" fontId="10" fillId="5" borderId="16" xfId="0" applyFont="1" applyFill="1" applyBorder="1" applyAlignment="1">
      <alignment horizontal="center" vertical="center" textRotation="90"/>
    </xf>
    <xf numFmtId="0" fontId="0" fillId="5" borderId="16" xfId="0" applyFont="1" applyFill="1" applyBorder="1"/>
    <xf numFmtId="0" fontId="10" fillId="5" borderId="21" xfId="0" applyFont="1" applyFill="1" applyBorder="1" applyAlignment="1">
      <alignment horizontal="center" vertical="center" textRotation="90"/>
    </xf>
    <xf numFmtId="0" fontId="10" fillId="5" borderId="28" xfId="0" applyFont="1" applyFill="1" applyBorder="1" applyAlignment="1">
      <alignment horizontal="center" vertical="center" textRotation="90"/>
    </xf>
    <xf numFmtId="3" fontId="10" fillId="7" borderId="47" xfId="0" applyNumberFormat="1" applyFont="1" applyFill="1" applyBorder="1" applyAlignment="1">
      <alignment horizontal="center" vertical="center"/>
    </xf>
    <xf numFmtId="3" fontId="10" fillId="7" borderId="3" xfId="0" applyNumberFormat="1" applyFont="1" applyFill="1" applyBorder="1" applyAlignment="1">
      <alignment horizontal="center" vertical="center"/>
    </xf>
    <xf numFmtId="0" fontId="10" fillId="7" borderId="59" xfId="0" applyFont="1" applyFill="1" applyBorder="1" applyAlignment="1">
      <alignment horizontal="center" vertical="center"/>
    </xf>
    <xf numFmtId="0" fontId="10" fillId="12" borderId="23" xfId="0" applyFont="1" applyFill="1" applyBorder="1" applyAlignment="1">
      <alignment horizontal="center" vertical="center"/>
    </xf>
    <xf numFmtId="0" fontId="10" fillId="12" borderId="73" xfId="0" applyFont="1" applyFill="1" applyBorder="1" applyAlignment="1">
      <alignment horizontal="center" vertical="center"/>
    </xf>
    <xf numFmtId="3" fontId="10" fillId="0" borderId="38" xfId="0" applyNumberFormat="1" applyFont="1" applyFill="1" applyBorder="1" applyAlignment="1">
      <alignment horizontal="center" vertical="center"/>
    </xf>
    <xf numFmtId="0" fontId="10" fillId="0" borderId="80" xfId="0" applyFont="1" applyFill="1" applyBorder="1" applyAlignment="1">
      <alignment horizontal="center" vertical="center"/>
    </xf>
    <xf numFmtId="0" fontId="10" fillId="7" borderId="58" xfId="0" applyFont="1" applyFill="1" applyBorder="1" applyAlignment="1">
      <alignment horizontal="center" vertical="center"/>
    </xf>
    <xf numFmtId="0" fontId="10" fillId="10" borderId="23" xfId="0" applyFont="1" applyFill="1" applyBorder="1" applyAlignment="1">
      <alignment horizontal="center" vertical="center"/>
    </xf>
    <xf numFmtId="0" fontId="10" fillId="10" borderId="73" xfId="0" applyFont="1" applyFill="1" applyBorder="1" applyAlignment="1">
      <alignment horizontal="center" vertical="center"/>
    </xf>
    <xf numFmtId="3" fontId="10" fillId="7" borderId="27" xfId="0" applyNumberFormat="1" applyFont="1" applyFill="1" applyBorder="1" applyAlignment="1">
      <alignment horizontal="center" vertical="center"/>
    </xf>
    <xf numFmtId="3" fontId="10" fillId="7" borderId="17" xfId="0" applyNumberFormat="1" applyFont="1" applyFill="1" applyBorder="1" applyAlignment="1">
      <alignment horizontal="center" vertical="center"/>
    </xf>
    <xf numFmtId="3" fontId="10" fillId="7" borderId="28" xfId="0" applyNumberFormat="1" applyFont="1" applyFill="1" applyBorder="1" applyAlignment="1">
      <alignment horizontal="center" vertical="center"/>
    </xf>
    <xf numFmtId="3" fontId="10" fillId="7" borderId="38" xfId="0" applyNumberFormat="1" applyFont="1" applyFill="1" applyBorder="1" applyAlignment="1">
      <alignment horizontal="center" vertical="center"/>
    </xf>
    <xf numFmtId="3" fontId="10" fillId="7" borderId="61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3" fontId="10" fillId="7" borderId="16" xfId="0" applyNumberFormat="1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 textRotation="90" wrapText="1"/>
    </xf>
    <xf numFmtId="0" fontId="0" fillId="5" borderId="53" xfId="0" applyFont="1" applyFill="1" applyBorder="1" applyAlignment="1">
      <alignment wrapText="1"/>
    </xf>
    <xf numFmtId="0" fontId="10" fillId="5" borderId="65" xfId="0" applyFont="1" applyFill="1" applyBorder="1" applyAlignment="1">
      <alignment horizontal="center" vertical="center" textRotation="90" wrapText="1"/>
    </xf>
    <xf numFmtId="0" fontId="10" fillId="5" borderId="57" xfId="0" applyFont="1" applyFill="1" applyBorder="1" applyAlignment="1">
      <alignment horizontal="center" vertical="center" textRotation="90" wrapText="1"/>
    </xf>
    <xf numFmtId="0" fontId="10" fillId="13" borderId="61" xfId="0" applyFont="1" applyFill="1" applyBorder="1" applyAlignment="1">
      <alignment horizontal="center" vertical="center"/>
    </xf>
    <xf numFmtId="0" fontId="10" fillId="13" borderId="0" xfId="0" applyFont="1" applyFill="1" applyBorder="1" applyAlignment="1">
      <alignment horizontal="center" vertical="center"/>
    </xf>
    <xf numFmtId="0" fontId="10" fillId="13" borderId="62" xfId="0" applyFont="1" applyFill="1" applyBorder="1" applyAlignment="1">
      <alignment horizontal="center" vertical="center"/>
    </xf>
    <xf numFmtId="0" fontId="10" fillId="13" borderId="80" xfId="0" applyFont="1" applyFill="1" applyBorder="1" applyAlignment="1">
      <alignment horizontal="center" vertical="center"/>
    </xf>
    <xf numFmtId="0" fontId="10" fillId="13" borderId="51" xfId="0" applyFont="1" applyFill="1" applyBorder="1" applyAlignment="1">
      <alignment horizontal="center" vertical="center"/>
    </xf>
    <xf numFmtId="0" fontId="10" fillId="13" borderId="50" xfId="0" applyFont="1" applyFill="1" applyBorder="1" applyAlignment="1">
      <alignment horizontal="center" vertical="center"/>
    </xf>
    <xf numFmtId="3" fontId="10" fillId="7" borderId="80" xfId="0" applyNumberFormat="1" applyFont="1" applyFill="1" applyBorder="1" applyAlignment="1">
      <alignment horizontal="center" vertical="center"/>
    </xf>
    <xf numFmtId="3" fontId="10" fillId="7" borderId="45" xfId="0" applyNumberFormat="1" applyFont="1" applyFill="1" applyBorder="1" applyAlignment="1">
      <alignment horizontal="center" vertical="center"/>
    </xf>
    <xf numFmtId="3" fontId="10" fillId="7" borderId="56" xfId="0" applyNumberFormat="1" applyFont="1" applyFill="1" applyBorder="1" applyAlignment="1">
      <alignment horizontal="center" vertical="center"/>
    </xf>
    <xf numFmtId="3" fontId="10" fillId="7" borderId="62" xfId="0" applyNumberFormat="1" applyFont="1" applyFill="1" applyBorder="1" applyAlignment="1">
      <alignment horizontal="center" vertical="center"/>
    </xf>
    <xf numFmtId="0" fontId="10" fillId="5" borderId="59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/>
    </xf>
    <xf numFmtId="0" fontId="10" fillId="5" borderId="73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0" fontId="10" fillId="5" borderId="72" xfId="0" applyFont="1" applyFill="1" applyBorder="1" applyAlignment="1">
      <alignment horizontal="center" vertical="center"/>
    </xf>
    <xf numFmtId="0" fontId="10" fillId="5" borderId="57" xfId="0" applyFont="1" applyFill="1" applyBorder="1" applyAlignment="1">
      <alignment horizontal="center" vertical="center"/>
    </xf>
    <xf numFmtId="0" fontId="10" fillId="5" borderId="44" xfId="0" applyFont="1" applyFill="1" applyBorder="1" applyAlignment="1">
      <alignment horizontal="center" vertical="center" textRotation="90" wrapText="1"/>
    </xf>
    <xf numFmtId="0" fontId="10" fillId="5" borderId="52" xfId="0" applyFont="1" applyFill="1" applyBorder="1" applyAlignment="1">
      <alignment horizontal="center" vertical="center" textRotation="90" wrapText="1"/>
    </xf>
    <xf numFmtId="0" fontId="27" fillId="5" borderId="53" xfId="0" applyFont="1" applyFill="1" applyBorder="1" applyAlignment="1">
      <alignment horizontal="center" vertical="center" textRotation="90" wrapText="1"/>
    </xf>
    <xf numFmtId="0" fontId="10" fillId="5" borderId="41" xfId="0" applyFont="1" applyFill="1" applyBorder="1" applyAlignment="1">
      <alignment horizontal="center" vertical="center"/>
    </xf>
    <xf numFmtId="0" fontId="10" fillId="5" borderId="42" xfId="0" applyFont="1" applyFill="1" applyBorder="1" applyAlignment="1">
      <alignment horizontal="center" vertical="center"/>
    </xf>
    <xf numFmtId="0" fontId="10" fillId="5" borderId="43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 textRotation="90" wrapText="1"/>
    </xf>
    <xf numFmtId="0" fontId="10" fillId="5" borderId="58" xfId="0" applyFont="1" applyFill="1" applyBorder="1" applyAlignment="1">
      <alignment horizontal="center" vertical="center" textRotation="90" wrapText="1"/>
    </xf>
    <xf numFmtId="0" fontId="10" fillId="5" borderId="59" xfId="0" applyFont="1" applyFill="1" applyBorder="1" applyAlignment="1">
      <alignment horizontal="center" vertical="center" textRotation="90" wrapText="1"/>
    </xf>
    <xf numFmtId="0" fontId="10" fillId="5" borderId="59" xfId="0" applyFont="1" applyFill="1" applyBorder="1" applyAlignment="1">
      <alignment horizontal="center" vertical="center" textRotation="90"/>
    </xf>
    <xf numFmtId="0" fontId="11" fillId="5" borderId="59" xfId="0" applyFont="1" applyFill="1" applyBorder="1" applyAlignment="1">
      <alignment horizontal="center" vertical="center" textRotation="90" wrapText="1"/>
    </xf>
    <xf numFmtId="0" fontId="10" fillId="5" borderId="44" xfId="0" applyFont="1" applyFill="1" applyBorder="1" applyAlignment="1">
      <alignment horizontal="center" vertical="center"/>
    </xf>
    <xf numFmtId="0" fontId="10" fillId="5" borderId="45" xfId="0" applyFont="1" applyFill="1" applyBorder="1" applyAlignment="1">
      <alignment horizontal="center" vertical="center"/>
    </xf>
    <xf numFmtId="0" fontId="10" fillId="5" borderId="33" xfId="0" applyFont="1" applyFill="1" applyBorder="1" applyAlignment="1">
      <alignment horizontal="center" vertical="center"/>
    </xf>
    <xf numFmtId="0" fontId="10" fillId="5" borderId="56" xfId="0" applyFont="1" applyFill="1" applyBorder="1" applyAlignment="1">
      <alignment horizontal="center" vertical="center"/>
    </xf>
    <xf numFmtId="0" fontId="10" fillId="5" borderId="5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0" fillId="5" borderId="68" xfId="0" applyFont="1" applyFill="1" applyBorder="1" applyAlignment="1">
      <alignment horizontal="center" vertical="center"/>
    </xf>
    <xf numFmtId="0" fontId="11" fillId="5" borderId="68" xfId="0" applyFont="1" applyFill="1" applyBorder="1" applyAlignment="1">
      <alignment vertical="center"/>
    </xf>
    <xf numFmtId="0" fontId="10" fillId="5" borderId="70" xfId="0" applyFont="1" applyFill="1" applyBorder="1" applyAlignment="1">
      <alignment horizontal="center" vertical="center" textRotation="90" wrapText="1"/>
    </xf>
    <xf numFmtId="0" fontId="10" fillId="5" borderId="64" xfId="0" applyFont="1" applyFill="1" applyBorder="1" applyAlignment="1">
      <alignment horizontal="center" vertical="center" textRotation="90" wrapText="1"/>
    </xf>
    <xf numFmtId="0" fontId="0" fillId="5" borderId="0" xfId="0" applyFont="1" applyFill="1" applyBorder="1" applyAlignment="1">
      <alignment horizontal="center" vertical="center" textRotation="90" wrapText="1"/>
    </xf>
    <xf numFmtId="0" fontId="0" fillId="5" borderId="51" xfId="0" applyFont="1" applyFill="1" applyBorder="1" applyAlignment="1">
      <alignment horizontal="center" vertical="center" textRotation="90" wrapText="1"/>
    </xf>
    <xf numFmtId="0" fontId="10" fillId="5" borderId="46" xfId="0" applyFont="1" applyFill="1" applyBorder="1" applyAlignment="1">
      <alignment horizontal="center" vertical="center"/>
    </xf>
    <xf numFmtId="0" fontId="52" fillId="6" borderId="1" xfId="0" applyFont="1" applyFill="1" applyBorder="1" applyAlignment="1">
      <alignment horizontal="center" vertical="center" wrapText="1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nna Kotfas" id="{AC47AE03-4D2E-4B0E-9F49-647F036572C9}" userId="ee3916d9e020a8fb" providerId="Windows Liv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59" dT="2022-03-23T07:26:39.74" personId="{AC47AE03-4D2E-4B0E-9F49-647F036572C9}" id="{434FB572-D343-4D24-8D53-03DCFAB7630D}">
    <text>zdjąć 30 godz. wykładu</text>
  </threadedComment>
  <threadedComment ref="H59" dT="2022-03-23T07:26:54.27" personId="{AC47AE03-4D2E-4B0E-9F49-647F036572C9}" id="{1F4D45B1-557B-43EF-8BDD-9289EEDB7558}">
    <text>dodać 30 godz. ZP</text>
  </threadedComment>
  <threadedComment ref="H75" dT="2022-03-23T07:27:27.35" personId="{AC47AE03-4D2E-4B0E-9F49-647F036572C9}" id="{94866BDF-BF6B-4314-95E5-6A5E792458A0}">
    <text>zdjąć 15 godz. ZP i dać do pracy własnej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H85"/>
  <sheetViews>
    <sheetView tabSelected="1" zoomScale="70" zoomScaleNormal="70" workbookViewId="0">
      <pane ySplit="4" topLeftCell="A62" activePane="bottomLeft" state="frozen"/>
      <selection pane="bottomLeft" activeCell="X10" sqref="X10"/>
    </sheetView>
  </sheetViews>
  <sheetFormatPr defaultRowHeight="12.3" x14ac:dyDescent="0.4"/>
  <cols>
    <col min="1" max="1" width="6" customWidth="1"/>
    <col min="2" max="2" width="41.44140625" customWidth="1"/>
    <col min="3" max="70" width="3.1640625" customWidth="1"/>
    <col min="71" max="73" width="4.1640625" bestFit="1" customWidth="1"/>
    <col min="75" max="83" width="3.5546875" bestFit="1" customWidth="1"/>
    <col min="84" max="84" width="2.5546875" bestFit="1" customWidth="1"/>
    <col min="85" max="85" width="2.44140625" bestFit="1" customWidth="1"/>
    <col min="86" max="86" width="2.1640625" bestFit="1" customWidth="1"/>
  </cols>
  <sheetData>
    <row r="1" spans="1:86" x14ac:dyDescent="0.4">
      <c r="A1" s="24" t="s">
        <v>199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7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5"/>
      <c r="BT1" s="25"/>
      <c r="BU1" s="25"/>
    </row>
    <row r="2" spans="1:86" ht="12.6" thickBot="1" x14ac:dyDescent="0.45">
      <c r="A2" s="24" t="s">
        <v>43</v>
      </c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7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5"/>
      <c r="BT2" s="25"/>
      <c r="BU2" s="25"/>
    </row>
    <row r="3" spans="1:86" ht="118.5" customHeight="1" thickBot="1" x14ac:dyDescent="0.45">
      <c r="A3" s="105"/>
      <c r="B3" s="106"/>
      <c r="C3" s="107" t="s">
        <v>200</v>
      </c>
      <c r="D3" s="107" t="s">
        <v>200</v>
      </c>
      <c r="E3" s="107" t="s">
        <v>200</v>
      </c>
      <c r="F3" s="107" t="s">
        <v>200</v>
      </c>
      <c r="G3" s="107" t="s">
        <v>200</v>
      </c>
      <c r="H3" s="107" t="s">
        <v>200</v>
      </c>
      <c r="I3" s="107" t="s">
        <v>200</v>
      </c>
      <c r="J3" s="107" t="s">
        <v>200</v>
      </c>
      <c r="K3" s="107" t="s">
        <v>200</v>
      </c>
      <c r="L3" s="107" t="s">
        <v>200</v>
      </c>
      <c r="M3" s="107" t="s">
        <v>200</v>
      </c>
      <c r="N3" s="107" t="s">
        <v>200</v>
      </c>
      <c r="O3" s="107" t="s">
        <v>200</v>
      </c>
      <c r="P3" s="107" t="s">
        <v>200</v>
      </c>
      <c r="Q3" s="107" t="s">
        <v>200</v>
      </c>
      <c r="R3" s="107" t="s">
        <v>200</v>
      </c>
      <c r="S3" s="107" t="s">
        <v>200</v>
      </c>
      <c r="T3" s="107" t="s">
        <v>200</v>
      </c>
      <c r="U3" s="107" t="s">
        <v>200</v>
      </c>
      <c r="V3" s="107" t="s">
        <v>200</v>
      </c>
      <c r="W3" s="107" t="s">
        <v>200</v>
      </c>
      <c r="X3" s="107" t="s">
        <v>201</v>
      </c>
      <c r="Y3" s="107" t="s">
        <v>201</v>
      </c>
      <c r="Z3" s="107" t="s">
        <v>201</v>
      </c>
      <c r="AA3" s="107" t="s">
        <v>201</v>
      </c>
      <c r="AB3" s="107" t="s">
        <v>201</v>
      </c>
      <c r="AC3" s="107" t="s">
        <v>202</v>
      </c>
      <c r="AD3" s="107" t="s">
        <v>202</v>
      </c>
      <c r="AE3" s="107" t="s">
        <v>202</v>
      </c>
      <c r="AF3" s="107" t="s">
        <v>202</v>
      </c>
      <c r="AG3" s="107" t="s">
        <v>202</v>
      </c>
      <c r="AH3" s="107" t="s">
        <v>202</v>
      </c>
      <c r="AI3" s="107" t="s">
        <v>202</v>
      </c>
      <c r="AJ3" s="107" t="s">
        <v>202</v>
      </c>
      <c r="AK3" s="107" t="s">
        <v>202</v>
      </c>
      <c r="AL3" s="107" t="s">
        <v>202</v>
      </c>
      <c r="AM3" s="107" t="s">
        <v>202</v>
      </c>
      <c r="AN3" s="107" t="s">
        <v>202</v>
      </c>
      <c r="AO3" s="107" t="s">
        <v>202</v>
      </c>
      <c r="AP3" s="107" t="s">
        <v>202</v>
      </c>
      <c r="AQ3" s="107" t="s">
        <v>202</v>
      </c>
      <c r="AR3" s="107" t="s">
        <v>202</v>
      </c>
      <c r="AS3" s="107" t="s">
        <v>202</v>
      </c>
      <c r="AT3" s="107" t="s">
        <v>202</v>
      </c>
      <c r="AU3" s="107" t="s">
        <v>202</v>
      </c>
      <c r="AV3" s="107" t="s">
        <v>202</v>
      </c>
      <c r="AW3" s="107" t="s">
        <v>202</v>
      </c>
      <c r="AX3" s="107" t="s">
        <v>202</v>
      </c>
      <c r="AY3" s="107" t="s">
        <v>203</v>
      </c>
      <c r="AZ3" s="107" t="s">
        <v>202</v>
      </c>
      <c r="BA3" s="107" t="s">
        <v>203</v>
      </c>
      <c r="BB3" s="107" t="s">
        <v>204</v>
      </c>
      <c r="BC3" s="107" t="s">
        <v>202</v>
      </c>
      <c r="BD3" s="107" t="s">
        <v>205</v>
      </c>
      <c r="BE3" s="107" t="s">
        <v>202</v>
      </c>
      <c r="BF3" s="107" t="s">
        <v>203</v>
      </c>
      <c r="BG3" s="107" t="s">
        <v>202</v>
      </c>
      <c r="BH3" s="107" t="s">
        <v>205</v>
      </c>
      <c r="BI3" s="107" t="s">
        <v>203</v>
      </c>
      <c r="BJ3" s="107" t="s">
        <v>206</v>
      </c>
      <c r="BK3" s="107" t="s">
        <v>207</v>
      </c>
      <c r="BL3" s="107" t="s">
        <v>208</v>
      </c>
      <c r="BM3" s="107" t="s">
        <v>209</v>
      </c>
      <c r="BN3" s="107" t="s">
        <v>210</v>
      </c>
      <c r="BO3" s="107" t="s">
        <v>209</v>
      </c>
      <c r="BP3" s="107" t="s">
        <v>211</v>
      </c>
      <c r="BQ3" s="107" t="s">
        <v>212</v>
      </c>
      <c r="BR3" s="108" t="s">
        <v>212</v>
      </c>
      <c r="BS3" s="532" t="s">
        <v>233</v>
      </c>
      <c r="BT3" s="533"/>
      <c r="BU3" s="533"/>
      <c r="BV3" s="533"/>
      <c r="BW3" s="534" t="s">
        <v>200</v>
      </c>
      <c r="BX3" s="524" t="s">
        <v>201</v>
      </c>
      <c r="BY3" s="524" t="s">
        <v>202</v>
      </c>
      <c r="BZ3" s="524" t="s">
        <v>205</v>
      </c>
      <c r="CA3" s="524" t="s">
        <v>234</v>
      </c>
      <c r="CB3" s="524" t="s">
        <v>235</v>
      </c>
      <c r="CC3" s="524" t="s">
        <v>207</v>
      </c>
      <c r="CD3" s="524" t="s">
        <v>211</v>
      </c>
      <c r="CE3" s="524" t="s">
        <v>236</v>
      </c>
      <c r="CF3" s="536" t="s">
        <v>121</v>
      </c>
      <c r="CG3" s="536" t="s">
        <v>122</v>
      </c>
      <c r="CH3" s="538" t="s">
        <v>123</v>
      </c>
    </row>
    <row r="4" spans="1:86" ht="48.6" customHeight="1" x14ac:dyDescent="0.4">
      <c r="A4" s="109" t="s">
        <v>11</v>
      </c>
      <c r="B4" s="57" t="s">
        <v>120</v>
      </c>
      <c r="C4" s="58" t="s">
        <v>124</v>
      </c>
      <c r="D4" s="58" t="s">
        <v>125</v>
      </c>
      <c r="E4" s="58" t="s">
        <v>126</v>
      </c>
      <c r="F4" s="58" t="s">
        <v>127</v>
      </c>
      <c r="G4" s="58" t="s">
        <v>128</v>
      </c>
      <c r="H4" s="58" t="s">
        <v>129</v>
      </c>
      <c r="I4" s="58" t="s">
        <v>130</v>
      </c>
      <c r="J4" s="58" t="s">
        <v>131</v>
      </c>
      <c r="K4" s="58" t="s">
        <v>132</v>
      </c>
      <c r="L4" s="58" t="s">
        <v>133</v>
      </c>
      <c r="M4" s="58" t="s">
        <v>134</v>
      </c>
      <c r="N4" s="58" t="s">
        <v>135</v>
      </c>
      <c r="O4" s="58" t="s">
        <v>136</v>
      </c>
      <c r="P4" s="58" t="s">
        <v>137</v>
      </c>
      <c r="Q4" s="58" t="s">
        <v>138</v>
      </c>
      <c r="R4" s="58" t="s">
        <v>139</v>
      </c>
      <c r="S4" s="58" t="s">
        <v>140</v>
      </c>
      <c r="T4" s="58" t="s">
        <v>141</v>
      </c>
      <c r="U4" s="58" t="s">
        <v>142</v>
      </c>
      <c r="V4" s="58" t="s">
        <v>143</v>
      </c>
      <c r="W4" s="58" t="s">
        <v>144</v>
      </c>
      <c r="X4" s="58" t="s">
        <v>145</v>
      </c>
      <c r="Y4" s="58" t="s">
        <v>146</v>
      </c>
      <c r="Z4" s="58" t="s">
        <v>147</v>
      </c>
      <c r="AA4" s="58" t="s">
        <v>148</v>
      </c>
      <c r="AB4" s="58" t="s">
        <v>149</v>
      </c>
      <c r="AC4" s="58" t="s">
        <v>150</v>
      </c>
      <c r="AD4" s="58" t="s">
        <v>151</v>
      </c>
      <c r="AE4" s="58" t="s">
        <v>152</v>
      </c>
      <c r="AF4" s="58" t="s">
        <v>153</v>
      </c>
      <c r="AG4" s="58" t="s">
        <v>154</v>
      </c>
      <c r="AH4" s="58" t="s">
        <v>155</v>
      </c>
      <c r="AI4" s="58" t="s">
        <v>156</v>
      </c>
      <c r="AJ4" s="58" t="s">
        <v>157</v>
      </c>
      <c r="AK4" s="58" t="s">
        <v>158</v>
      </c>
      <c r="AL4" s="58" t="s">
        <v>159</v>
      </c>
      <c r="AM4" s="58" t="s">
        <v>160</v>
      </c>
      <c r="AN4" s="58" t="s">
        <v>161</v>
      </c>
      <c r="AO4" s="58" t="s">
        <v>162</v>
      </c>
      <c r="AP4" s="58" t="s">
        <v>163</v>
      </c>
      <c r="AQ4" s="58" t="s">
        <v>164</v>
      </c>
      <c r="AR4" s="58" t="s">
        <v>165</v>
      </c>
      <c r="AS4" s="58" t="s">
        <v>166</v>
      </c>
      <c r="AT4" s="58" t="s">
        <v>167</v>
      </c>
      <c r="AU4" s="58" t="s">
        <v>168</v>
      </c>
      <c r="AV4" s="58" t="s">
        <v>169</v>
      </c>
      <c r="AW4" s="58" t="s">
        <v>170</v>
      </c>
      <c r="AX4" s="58" t="s">
        <v>171</v>
      </c>
      <c r="AY4" s="58" t="s">
        <v>172</v>
      </c>
      <c r="AZ4" s="58" t="s">
        <v>173</v>
      </c>
      <c r="BA4" s="58" t="s">
        <v>174</v>
      </c>
      <c r="BB4" s="58" t="s">
        <v>175</v>
      </c>
      <c r="BC4" s="58" t="s">
        <v>176</v>
      </c>
      <c r="BD4" s="58" t="s">
        <v>177</v>
      </c>
      <c r="BE4" s="58" t="s">
        <v>178</v>
      </c>
      <c r="BF4" s="58" t="s">
        <v>179</v>
      </c>
      <c r="BG4" s="58" t="s">
        <v>180</v>
      </c>
      <c r="BH4" s="58" t="s">
        <v>181</v>
      </c>
      <c r="BI4" s="58" t="s">
        <v>182</v>
      </c>
      <c r="BJ4" s="58" t="s">
        <v>183</v>
      </c>
      <c r="BK4" s="58" t="s">
        <v>184</v>
      </c>
      <c r="BL4" s="58" t="s">
        <v>185</v>
      </c>
      <c r="BM4" s="58" t="s">
        <v>186</v>
      </c>
      <c r="BN4" s="58" t="s">
        <v>187</v>
      </c>
      <c r="BO4" s="58" t="s">
        <v>188</v>
      </c>
      <c r="BP4" s="58" t="s">
        <v>189</v>
      </c>
      <c r="BQ4" s="58" t="s">
        <v>190</v>
      </c>
      <c r="BR4" s="110" t="s">
        <v>191</v>
      </c>
      <c r="BS4" s="59" t="s">
        <v>121</v>
      </c>
      <c r="BT4" s="60" t="s">
        <v>122</v>
      </c>
      <c r="BU4" s="61" t="s">
        <v>123</v>
      </c>
      <c r="BV4" s="61" t="s">
        <v>232</v>
      </c>
      <c r="BW4" s="535"/>
      <c r="BX4" s="525"/>
      <c r="BY4" s="525"/>
      <c r="BZ4" s="525"/>
      <c r="CA4" s="525"/>
      <c r="CB4" s="525"/>
      <c r="CC4" s="525"/>
      <c r="CD4" s="525"/>
      <c r="CE4" s="525"/>
      <c r="CF4" s="537"/>
      <c r="CG4" s="537"/>
      <c r="CH4" s="539"/>
    </row>
    <row r="5" spans="1:86" x14ac:dyDescent="0.4">
      <c r="A5" s="111" t="s">
        <v>192</v>
      </c>
      <c r="B5" s="64" t="s">
        <v>37</v>
      </c>
      <c r="C5" s="64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112"/>
      <c r="BS5" s="66"/>
      <c r="BT5" s="67"/>
      <c r="BU5" s="67"/>
      <c r="BV5" s="68"/>
      <c r="BW5" s="69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1"/>
    </row>
    <row r="6" spans="1:86" x14ac:dyDescent="0.4">
      <c r="A6" s="113" t="s">
        <v>10</v>
      </c>
      <c r="B6" s="23" t="s">
        <v>119</v>
      </c>
      <c r="C6" s="93"/>
      <c r="D6" s="94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5"/>
      <c r="Z6" s="95"/>
      <c r="AA6" s="95"/>
      <c r="AB6" s="95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5"/>
      <c r="BI6" s="95"/>
      <c r="BJ6" s="95"/>
      <c r="BK6" s="93"/>
      <c r="BL6" s="93"/>
      <c r="BM6" s="93"/>
      <c r="BN6" s="93"/>
      <c r="BO6" s="93"/>
      <c r="BP6" s="93"/>
      <c r="BQ6" s="93"/>
      <c r="BR6" s="114"/>
      <c r="BS6" s="81">
        <f t="shared" ref="BS6:BS15" si="0">SUM(C6:AB6)</f>
        <v>0</v>
      </c>
      <c r="BT6" s="84">
        <f t="shared" ref="BT6:BT15" si="1">SUM(AC6:BJ6)</f>
        <v>0</v>
      </c>
      <c r="BU6" s="85">
        <f t="shared" ref="BU6:BU15" si="2">SUM(BK6:BR6)</f>
        <v>0</v>
      </c>
      <c r="BV6" s="89">
        <f>SUM(BS6:BU6)</f>
        <v>0</v>
      </c>
      <c r="BW6" s="53">
        <v>1</v>
      </c>
      <c r="BX6" s="54"/>
      <c r="BY6" s="54">
        <v>1</v>
      </c>
      <c r="BZ6" s="54"/>
      <c r="CA6" s="54">
        <v>1</v>
      </c>
      <c r="CB6" s="54">
        <v>1</v>
      </c>
      <c r="CC6" s="54"/>
      <c r="CD6" s="54">
        <v>1</v>
      </c>
      <c r="CE6" s="54">
        <v>1</v>
      </c>
      <c r="CF6" s="91">
        <f>SUM(BW6:BX6)</f>
        <v>1</v>
      </c>
      <c r="CG6" s="91">
        <f>SUM(BY6:CB6)</f>
        <v>3</v>
      </c>
      <c r="CH6" s="92">
        <f>SUM(CC6:CE6)</f>
        <v>2</v>
      </c>
    </row>
    <row r="7" spans="1:86" x14ac:dyDescent="0.4">
      <c r="A7" s="113" t="s">
        <v>9</v>
      </c>
      <c r="B7" s="23" t="s">
        <v>81</v>
      </c>
      <c r="C7" s="93"/>
      <c r="D7" s="94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5">
        <v>1</v>
      </c>
      <c r="BF7" s="96"/>
      <c r="BG7" s="93"/>
      <c r="BH7" s="93">
        <v>1</v>
      </c>
      <c r="BI7" s="93"/>
      <c r="BJ7" s="93"/>
      <c r="BK7" s="93">
        <v>1</v>
      </c>
      <c r="BL7" s="93"/>
      <c r="BM7" s="93"/>
      <c r="BN7" s="93"/>
      <c r="BO7" s="93"/>
      <c r="BP7" s="93"/>
      <c r="BQ7" s="93"/>
      <c r="BR7" s="114"/>
      <c r="BS7" s="81">
        <f t="shared" si="0"/>
        <v>0</v>
      </c>
      <c r="BT7" s="84">
        <f>SUM(AC7:BJ7)</f>
        <v>2</v>
      </c>
      <c r="BU7" s="85">
        <f t="shared" si="2"/>
        <v>1</v>
      </c>
      <c r="BV7" s="90">
        <f t="shared" ref="BV7:BV67" si="3">SUM(BS7:BU7)</f>
        <v>3</v>
      </c>
      <c r="BW7" s="62"/>
      <c r="BX7" s="63"/>
      <c r="BY7" s="63"/>
      <c r="BZ7" s="63"/>
      <c r="CA7" s="63"/>
      <c r="CB7" s="63"/>
      <c r="CC7" s="63"/>
      <c r="CD7" s="63"/>
      <c r="CE7" s="63"/>
      <c r="CF7" s="91"/>
      <c r="CG7" s="91"/>
      <c r="CH7" s="92"/>
    </row>
    <row r="8" spans="1:86" x14ac:dyDescent="0.4">
      <c r="A8" s="113" t="s">
        <v>8</v>
      </c>
      <c r="B8" s="23" t="s">
        <v>60</v>
      </c>
      <c r="C8" s="93"/>
      <c r="D8" s="94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5">
        <v>1</v>
      </c>
      <c r="X8" s="93"/>
      <c r="Y8" s="93"/>
      <c r="Z8" s="93"/>
      <c r="AA8" s="93"/>
      <c r="AB8" s="93"/>
      <c r="AC8" s="93"/>
      <c r="AD8" s="93"/>
      <c r="AE8" s="93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5">
        <v>1</v>
      </c>
      <c r="AY8" s="95">
        <v>1</v>
      </c>
      <c r="AZ8" s="95"/>
      <c r="BA8" s="96"/>
      <c r="BB8" s="96"/>
      <c r="BC8" s="96"/>
      <c r="BD8" s="96"/>
      <c r="BE8" s="96"/>
      <c r="BF8" s="96"/>
      <c r="BG8" s="93"/>
      <c r="BH8" s="93"/>
      <c r="BI8" s="93"/>
      <c r="BJ8" s="93"/>
      <c r="BK8" s="93">
        <v>1</v>
      </c>
      <c r="BL8" s="93"/>
      <c r="BM8" s="93"/>
      <c r="BN8" s="93"/>
      <c r="BO8" s="93"/>
      <c r="BP8" s="93"/>
      <c r="BQ8" s="93"/>
      <c r="BR8" s="114"/>
      <c r="BS8" s="81">
        <f t="shared" si="0"/>
        <v>1</v>
      </c>
      <c r="BT8" s="84">
        <f t="shared" si="1"/>
        <v>2</v>
      </c>
      <c r="BU8" s="85">
        <f t="shared" si="2"/>
        <v>1</v>
      </c>
      <c r="BV8" s="90">
        <f t="shared" si="3"/>
        <v>4</v>
      </c>
      <c r="BW8" s="62"/>
      <c r="BX8" s="63"/>
      <c r="BY8" s="63"/>
      <c r="BZ8" s="63"/>
      <c r="CA8" s="63"/>
      <c r="CB8" s="63"/>
      <c r="CC8" s="63"/>
      <c r="CD8" s="63"/>
      <c r="CE8" s="63"/>
      <c r="CF8" s="91"/>
      <c r="CG8" s="91"/>
      <c r="CH8" s="92"/>
    </row>
    <row r="9" spans="1:86" x14ac:dyDescent="0.4">
      <c r="A9" s="517" t="s">
        <v>7</v>
      </c>
      <c r="B9" s="518" t="s">
        <v>263</v>
      </c>
      <c r="C9" s="98"/>
      <c r="D9" s="167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8">
        <v>1</v>
      </c>
      <c r="BF9" s="169"/>
      <c r="BG9" s="166"/>
      <c r="BH9" s="166">
        <v>1</v>
      </c>
      <c r="BI9" s="166"/>
      <c r="BJ9" s="166"/>
      <c r="BK9" s="166">
        <v>1</v>
      </c>
      <c r="BL9" s="166"/>
      <c r="BM9" s="166"/>
      <c r="BN9" s="166"/>
      <c r="BO9" s="166"/>
      <c r="BP9" s="166"/>
      <c r="BQ9" s="166"/>
      <c r="BR9" s="171"/>
      <c r="BS9" s="157">
        <f>SUM(C9:AB9)</f>
        <v>0</v>
      </c>
      <c r="BT9" s="160">
        <f>SUM(AC9:BJ9)</f>
        <v>2</v>
      </c>
      <c r="BU9" s="161">
        <f>SUM(BK9:BR9)</f>
        <v>1</v>
      </c>
      <c r="BV9" s="165">
        <f>SUM(BS9:BU9)</f>
        <v>3</v>
      </c>
      <c r="BW9" s="62"/>
      <c r="BX9" s="63"/>
      <c r="BY9" s="63"/>
      <c r="BZ9" s="63"/>
      <c r="CA9" s="63"/>
      <c r="CB9" s="63"/>
      <c r="CC9" s="63"/>
      <c r="CD9" s="63"/>
      <c r="CE9" s="63"/>
      <c r="CF9" s="91"/>
      <c r="CG9" s="91"/>
      <c r="CH9" s="92"/>
    </row>
    <row r="10" spans="1:86" x14ac:dyDescent="0.4">
      <c r="A10" s="113" t="s">
        <v>6</v>
      </c>
      <c r="B10" s="23" t="s">
        <v>245</v>
      </c>
      <c r="C10" s="93"/>
      <c r="D10" s="94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5"/>
      <c r="V10" s="93"/>
      <c r="W10" s="93"/>
      <c r="X10" s="697">
        <v>1</v>
      </c>
      <c r="Y10" s="95"/>
      <c r="Z10" s="95">
        <v>1</v>
      </c>
      <c r="AA10" s="95"/>
      <c r="AB10" s="95"/>
      <c r="AC10" s="93"/>
      <c r="AD10" s="93"/>
      <c r="AE10" s="93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5">
        <v>1</v>
      </c>
      <c r="BC10" s="95"/>
      <c r="BD10" s="95"/>
      <c r="BE10" s="96"/>
      <c r="BF10" s="96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>
        <v>1</v>
      </c>
      <c r="BR10" s="114"/>
      <c r="BS10" s="81">
        <f t="shared" si="0"/>
        <v>2</v>
      </c>
      <c r="BT10" s="84">
        <f t="shared" si="1"/>
        <v>1</v>
      </c>
      <c r="BU10" s="85">
        <f t="shared" si="2"/>
        <v>1</v>
      </c>
      <c r="BV10" s="90">
        <f t="shared" si="3"/>
        <v>4</v>
      </c>
      <c r="BW10" s="62"/>
      <c r="BX10" s="63"/>
      <c r="BY10" s="63"/>
      <c r="BZ10" s="63"/>
      <c r="CA10" s="63"/>
      <c r="CB10" s="63"/>
      <c r="CC10" s="63"/>
      <c r="CD10" s="63"/>
      <c r="CE10" s="63"/>
      <c r="CF10" s="91"/>
      <c r="CG10" s="91"/>
      <c r="CH10" s="92"/>
    </row>
    <row r="11" spans="1:86" x14ac:dyDescent="0.4">
      <c r="A11" s="113" t="s">
        <v>5</v>
      </c>
      <c r="B11" s="23" t="s">
        <v>246</v>
      </c>
      <c r="C11" s="93"/>
      <c r="D11" s="94"/>
      <c r="E11" s="93"/>
      <c r="F11" s="93"/>
      <c r="G11" s="93"/>
      <c r="H11" s="95"/>
      <c r="I11" s="93"/>
      <c r="J11" s="93"/>
      <c r="K11" s="93"/>
      <c r="L11" s="93"/>
      <c r="M11" s="93"/>
      <c r="N11" s="93"/>
      <c r="O11" s="93"/>
      <c r="P11" s="93"/>
      <c r="Q11" s="93"/>
      <c r="R11" s="93">
        <v>1</v>
      </c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6"/>
      <c r="AG11" s="96"/>
      <c r="AH11" s="95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5">
        <v>1</v>
      </c>
      <c r="BD11" s="95"/>
      <c r="BE11" s="96"/>
      <c r="BF11" s="95"/>
      <c r="BG11" s="93"/>
      <c r="BH11" s="93"/>
      <c r="BI11" s="93"/>
      <c r="BJ11" s="93"/>
      <c r="BK11" s="93">
        <v>1</v>
      </c>
      <c r="BL11" s="93"/>
      <c r="BM11" s="95"/>
      <c r="BN11" s="93"/>
      <c r="BO11" s="93"/>
      <c r="BP11" s="93"/>
      <c r="BQ11" s="93"/>
      <c r="BR11" s="114"/>
      <c r="BS11" s="81">
        <f t="shared" si="0"/>
        <v>1</v>
      </c>
      <c r="BT11" s="84">
        <f t="shared" si="1"/>
        <v>1</v>
      </c>
      <c r="BU11" s="85">
        <f t="shared" si="2"/>
        <v>1</v>
      </c>
      <c r="BV11" s="90">
        <f t="shared" si="3"/>
        <v>3</v>
      </c>
      <c r="BW11" s="62"/>
      <c r="BX11" s="63"/>
      <c r="BY11" s="63"/>
      <c r="BZ11" s="63"/>
      <c r="CA11" s="63"/>
      <c r="CB11" s="63"/>
      <c r="CC11" s="63"/>
      <c r="CD11" s="63"/>
      <c r="CE11" s="63"/>
      <c r="CF11" s="91"/>
      <c r="CG11" s="91"/>
      <c r="CH11" s="92"/>
    </row>
    <row r="12" spans="1:86" x14ac:dyDescent="0.4">
      <c r="A12" s="113" t="s">
        <v>20</v>
      </c>
      <c r="B12" s="23" t="s">
        <v>84</v>
      </c>
      <c r="C12" s="93"/>
      <c r="D12" s="94"/>
      <c r="E12" s="93"/>
      <c r="F12" s="93"/>
      <c r="G12" s="93"/>
      <c r="H12" s="95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6"/>
      <c r="AG12" s="96"/>
      <c r="AH12" s="95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5"/>
      <c r="BD12" s="95"/>
      <c r="BE12" s="96"/>
      <c r="BF12" s="95"/>
      <c r="BG12" s="93"/>
      <c r="BH12" s="93"/>
      <c r="BI12" s="93"/>
      <c r="BJ12" s="93"/>
      <c r="BK12" s="93"/>
      <c r="BL12" s="93"/>
      <c r="BM12" s="95"/>
      <c r="BN12" s="93"/>
      <c r="BO12" s="93"/>
      <c r="BP12" s="93"/>
      <c r="BQ12" s="93"/>
      <c r="BR12" s="114"/>
      <c r="BS12" s="81">
        <f t="shared" si="0"/>
        <v>0</v>
      </c>
      <c r="BT12" s="84">
        <f t="shared" si="1"/>
        <v>0</v>
      </c>
      <c r="BU12" s="85">
        <f t="shared" si="2"/>
        <v>0</v>
      </c>
      <c r="BV12" s="90">
        <f t="shared" si="3"/>
        <v>0</v>
      </c>
      <c r="BW12" s="53">
        <v>1</v>
      </c>
      <c r="BX12" s="54"/>
      <c r="BY12" s="54">
        <v>1</v>
      </c>
      <c r="BZ12" s="54"/>
      <c r="CA12" s="54">
        <v>1</v>
      </c>
      <c r="CB12" s="54"/>
      <c r="CC12" s="54"/>
      <c r="CD12" s="54">
        <v>1</v>
      </c>
      <c r="CE12" s="54"/>
      <c r="CF12" s="91">
        <f>SUM(BW12:BX12)</f>
        <v>1</v>
      </c>
      <c r="CG12" s="91">
        <f>SUM(BY12:CB12)</f>
        <v>2</v>
      </c>
      <c r="CH12" s="92">
        <f>SUM(CC12:CE12)</f>
        <v>1</v>
      </c>
    </row>
    <row r="13" spans="1:86" ht="13.5" customHeight="1" x14ac:dyDescent="0.4">
      <c r="A13" s="113" t="s">
        <v>21</v>
      </c>
      <c r="B13" s="23" t="s">
        <v>118</v>
      </c>
      <c r="C13" s="93"/>
      <c r="D13" s="94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5"/>
      <c r="V13" s="93"/>
      <c r="W13" s="93"/>
      <c r="X13" s="93"/>
      <c r="Y13" s="95"/>
      <c r="Z13" s="95"/>
      <c r="AA13" s="95"/>
      <c r="AB13" s="95"/>
      <c r="AC13" s="93"/>
      <c r="AD13" s="93"/>
      <c r="AE13" s="93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5"/>
      <c r="BC13" s="95"/>
      <c r="BD13" s="95"/>
      <c r="BE13" s="96"/>
      <c r="BF13" s="96">
        <v>1</v>
      </c>
      <c r="BG13" s="93"/>
      <c r="BH13" s="93"/>
      <c r="BI13" s="93"/>
      <c r="BJ13" s="93"/>
      <c r="BK13" s="93"/>
      <c r="BL13" s="93"/>
      <c r="BM13" s="93"/>
      <c r="BN13" s="93"/>
      <c r="BO13" s="93"/>
      <c r="BP13" s="93">
        <v>1</v>
      </c>
      <c r="BQ13" s="93"/>
      <c r="BR13" s="114"/>
      <c r="BS13" s="81">
        <f t="shared" si="0"/>
        <v>0</v>
      </c>
      <c r="BT13" s="84">
        <f t="shared" si="1"/>
        <v>1</v>
      </c>
      <c r="BU13" s="85">
        <f t="shared" si="2"/>
        <v>1</v>
      </c>
      <c r="BV13" s="90">
        <f t="shared" si="3"/>
        <v>2</v>
      </c>
      <c r="BW13" s="62"/>
      <c r="BX13" s="63"/>
      <c r="BY13" s="63"/>
      <c r="BZ13" s="63"/>
      <c r="CA13" s="63"/>
      <c r="CB13" s="63"/>
      <c r="CC13" s="63"/>
      <c r="CD13" s="63"/>
      <c r="CE13" s="63"/>
      <c r="CF13" s="91"/>
      <c r="CG13" s="91"/>
      <c r="CH13" s="92"/>
    </row>
    <row r="14" spans="1:86" x14ac:dyDescent="0.4">
      <c r="A14" s="113" t="s">
        <v>22</v>
      </c>
      <c r="B14" s="23" t="s">
        <v>247</v>
      </c>
      <c r="C14" s="93"/>
      <c r="D14" s="94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5"/>
      <c r="V14" s="93"/>
      <c r="W14" s="95"/>
      <c r="X14" s="95"/>
      <c r="Y14" s="95"/>
      <c r="Z14" s="95">
        <v>1</v>
      </c>
      <c r="AA14" s="95"/>
      <c r="AB14" s="95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5"/>
      <c r="BC14" s="95">
        <v>1</v>
      </c>
      <c r="BD14" s="95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>
        <v>1</v>
      </c>
      <c r="BP14" s="93"/>
      <c r="BQ14" s="93"/>
      <c r="BR14" s="114"/>
      <c r="BS14" s="81">
        <f t="shared" si="0"/>
        <v>1</v>
      </c>
      <c r="BT14" s="84">
        <f t="shared" si="1"/>
        <v>1</v>
      </c>
      <c r="BU14" s="85">
        <f t="shared" si="2"/>
        <v>1</v>
      </c>
      <c r="BV14" s="90">
        <f t="shared" si="3"/>
        <v>3</v>
      </c>
      <c r="BW14" s="62"/>
      <c r="BX14" s="63"/>
      <c r="BY14" s="63"/>
      <c r="BZ14" s="63"/>
      <c r="CA14" s="63"/>
      <c r="CB14" s="63"/>
      <c r="CC14" s="63"/>
      <c r="CD14" s="63"/>
      <c r="CE14" s="63"/>
      <c r="CF14" s="91"/>
      <c r="CG14" s="91"/>
      <c r="CH14" s="92"/>
    </row>
    <row r="15" spans="1:86" ht="12.6" thickBot="1" x14ac:dyDescent="0.45">
      <c r="A15" s="113" t="s">
        <v>23</v>
      </c>
      <c r="B15" s="23" t="s">
        <v>72</v>
      </c>
      <c r="C15" s="93"/>
      <c r="D15" s="94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7"/>
      <c r="V15" s="93"/>
      <c r="W15" s="97"/>
      <c r="X15" s="97"/>
      <c r="Y15" s="97"/>
      <c r="Z15" s="97"/>
      <c r="AA15" s="97"/>
      <c r="AB15" s="97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7"/>
      <c r="BC15" s="97"/>
      <c r="BD15" s="97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114"/>
      <c r="BS15" s="81">
        <f t="shared" si="0"/>
        <v>0</v>
      </c>
      <c r="BT15" s="82">
        <f t="shared" si="1"/>
        <v>0</v>
      </c>
      <c r="BU15" s="83">
        <f t="shared" si="2"/>
        <v>0</v>
      </c>
      <c r="BV15" s="90">
        <f t="shared" si="3"/>
        <v>0</v>
      </c>
      <c r="BW15" s="55">
        <v>1</v>
      </c>
      <c r="BX15" s="56">
        <v>1</v>
      </c>
      <c r="BY15" s="56">
        <v>1</v>
      </c>
      <c r="BZ15" s="56"/>
      <c r="CA15" s="56">
        <v>1</v>
      </c>
      <c r="CB15" s="56">
        <v>1</v>
      </c>
      <c r="CC15" s="56">
        <v>1</v>
      </c>
      <c r="CD15" s="56">
        <v>1</v>
      </c>
      <c r="CE15" s="56"/>
      <c r="CF15" s="103">
        <f>SUM(BW15:BX15)</f>
        <v>2</v>
      </c>
      <c r="CG15" s="103">
        <f>SUM(BY15:CB15)</f>
        <v>3</v>
      </c>
      <c r="CH15" s="104">
        <f>SUM(CC15:CE15)</f>
        <v>2</v>
      </c>
    </row>
    <row r="16" spans="1:86" x14ac:dyDescent="0.4">
      <c r="A16" s="111" t="s">
        <v>18</v>
      </c>
      <c r="B16" s="143" t="s">
        <v>38</v>
      </c>
      <c r="C16" s="72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115"/>
      <c r="BS16" s="74"/>
      <c r="BT16" s="73"/>
      <c r="BU16" s="73"/>
      <c r="BV16" s="75"/>
    </row>
    <row r="17" spans="1:74" x14ac:dyDescent="0.4">
      <c r="A17" s="120" t="s">
        <v>10</v>
      </c>
      <c r="B17" s="121" t="s">
        <v>111</v>
      </c>
      <c r="C17" s="97">
        <v>1</v>
      </c>
      <c r="D17" s="141">
        <v>1</v>
      </c>
      <c r="E17" s="93"/>
      <c r="F17" s="93"/>
      <c r="G17" s="95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5">
        <v>1</v>
      </c>
      <c r="AD17" s="93"/>
      <c r="AE17" s="93"/>
      <c r="AF17" s="93"/>
      <c r="AG17" s="93"/>
      <c r="AH17" s="93"/>
      <c r="AI17" s="95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5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>
        <v>1</v>
      </c>
      <c r="BJ17" s="93">
        <v>1</v>
      </c>
      <c r="BK17" s="93">
        <v>1</v>
      </c>
      <c r="BL17" s="93"/>
      <c r="BM17" s="93"/>
      <c r="BN17" s="93"/>
      <c r="BO17" s="93"/>
      <c r="BP17" s="93"/>
      <c r="BQ17" s="93"/>
      <c r="BR17" s="114"/>
      <c r="BS17" s="81">
        <f t="shared" ref="BS17:BS25" si="4">SUM(C17:AB17)</f>
        <v>2</v>
      </c>
      <c r="BT17" s="84">
        <f t="shared" ref="BT17:BT25" si="5">SUM(AC17:BJ17)</f>
        <v>3</v>
      </c>
      <c r="BU17" s="85">
        <f t="shared" ref="BU17:BU25" si="6">SUM(BK17:BR17)</f>
        <v>1</v>
      </c>
      <c r="BV17" s="80">
        <f t="shared" si="3"/>
        <v>6</v>
      </c>
    </row>
    <row r="18" spans="1:74" s="28" customFormat="1" x14ac:dyDescent="0.4">
      <c r="A18" s="120" t="s">
        <v>9</v>
      </c>
      <c r="B18" s="121" t="s">
        <v>231</v>
      </c>
      <c r="C18" s="93"/>
      <c r="D18" s="95"/>
      <c r="E18" s="93"/>
      <c r="F18" s="93">
        <v>1</v>
      </c>
      <c r="G18" s="93">
        <v>1</v>
      </c>
      <c r="H18" s="93">
        <v>1</v>
      </c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5"/>
      <c r="AE18" s="93"/>
      <c r="AF18" s="95"/>
      <c r="AG18" s="93">
        <v>1</v>
      </c>
      <c r="AH18" s="93"/>
      <c r="AI18" s="93"/>
      <c r="AJ18" s="93"/>
      <c r="AK18" s="93"/>
      <c r="AL18" s="93">
        <v>1</v>
      </c>
      <c r="AM18" s="95"/>
      <c r="AN18" s="95"/>
      <c r="AO18" s="93"/>
      <c r="AP18" s="93"/>
      <c r="AQ18" s="93"/>
      <c r="AR18" s="93"/>
      <c r="AS18" s="95"/>
      <c r="AT18" s="93"/>
      <c r="AU18" s="93"/>
      <c r="AV18" s="93"/>
      <c r="AW18" s="93"/>
      <c r="AX18" s="93"/>
      <c r="AY18" s="95"/>
      <c r="AZ18" s="95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>
        <v>1</v>
      </c>
      <c r="BL18" s="93">
        <v>1</v>
      </c>
      <c r="BM18" s="93"/>
      <c r="BN18" s="93">
        <v>1</v>
      </c>
      <c r="BO18" s="93"/>
      <c r="BP18" s="93"/>
      <c r="BQ18" s="93"/>
      <c r="BR18" s="114"/>
      <c r="BS18" s="81">
        <f t="shared" si="4"/>
        <v>3</v>
      </c>
      <c r="BT18" s="84">
        <f t="shared" si="5"/>
        <v>2</v>
      </c>
      <c r="BU18" s="85">
        <f t="shared" si="6"/>
        <v>3</v>
      </c>
      <c r="BV18" s="80">
        <f t="shared" si="3"/>
        <v>8</v>
      </c>
    </row>
    <row r="19" spans="1:74" x14ac:dyDescent="0.4">
      <c r="A19" s="120" t="s">
        <v>8</v>
      </c>
      <c r="B19" s="121" t="s">
        <v>74</v>
      </c>
      <c r="C19" s="93"/>
      <c r="D19" s="94"/>
      <c r="E19" s="95">
        <v>1</v>
      </c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5">
        <v>1</v>
      </c>
      <c r="Q19" s="95">
        <v>1</v>
      </c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5">
        <v>1</v>
      </c>
      <c r="AD19" s="93"/>
      <c r="AE19" s="95">
        <v>1</v>
      </c>
      <c r="AF19" s="95">
        <v>1</v>
      </c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8"/>
      <c r="BI19" s="98"/>
      <c r="BJ19" s="98"/>
      <c r="BK19" s="95">
        <v>1</v>
      </c>
      <c r="BL19" s="93"/>
      <c r="BM19" s="93"/>
      <c r="BN19" s="93"/>
      <c r="BO19" s="95"/>
      <c r="BP19" s="93"/>
      <c r="BQ19" s="95"/>
      <c r="BR19" s="114"/>
      <c r="BS19" s="81">
        <f t="shared" si="4"/>
        <v>3</v>
      </c>
      <c r="BT19" s="84">
        <f t="shared" si="5"/>
        <v>3</v>
      </c>
      <c r="BU19" s="85">
        <f t="shared" si="6"/>
        <v>1</v>
      </c>
      <c r="BV19" s="80">
        <f t="shared" si="3"/>
        <v>7</v>
      </c>
    </row>
    <row r="20" spans="1:74" x14ac:dyDescent="0.4">
      <c r="A20" s="515" t="s">
        <v>7</v>
      </c>
      <c r="B20" s="207" t="s">
        <v>288</v>
      </c>
      <c r="C20" s="98"/>
      <c r="D20" s="167"/>
      <c r="E20" s="166"/>
      <c r="F20" s="166"/>
      <c r="G20" s="166"/>
      <c r="H20" s="168">
        <v>1</v>
      </c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8">
        <v>1</v>
      </c>
      <c r="X20" s="166"/>
      <c r="Y20" s="166"/>
      <c r="Z20" s="166"/>
      <c r="AA20" s="166"/>
      <c r="AB20" s="166"/>
      <c r="AC20" s="166"/>
      <c r="AD20" s="166"/>
      <c r="AE20" s="166"/>
      <c r="AF20" s="169"/>
      <c r="AG20" s="169"/>
      <c r="AH20" s="168">
        <v>1</v>
      </c>
      <c r="AI20" s="169"/>
      <c r="AJ20" s="169"/>
      <c r="AK20" s="169"/>
      <c r="AL20" s="169"/>
      <c r="AM20" s="169">
        <v>1</v>
      </c>
      <c r="AN20" s="169"/>
      <c r="AO20" s="169"/>
      <c r="AP20" s="169"/>
      <c r="AQ20" s="169"/>
      <c r="AR20" s="169"/>
      <c r="AS20" s="168">
        <v>1</v>
      </c>
      <c r="AT20" s="169"/>
      <c r="AU20" s="169"/>
      <c r="AV20" s="169"/>
      <c r="AW20" s="169"/>
      <c r="AX20" s="168">
        <v>1</v>
      </c>
      <c r="AY20" s="169"/>
      <c r="AZ20" s="169"/>
      <c r="BA20" s="169"/>
      <c r="BB20" s="169"/>
      <c r="BC20" s="169"/>
      <c r="BD20" s="169"/>
      <c r="BE20" s="169"/>
      <c r="BF20" s="169"/>
      <c r="BG20" s="166"/>
      <c r="BH20" s="166"/>
      <c r="BI20" s="166"/>
      <c r="BJ20" s="166"/>
      <c r="BK20" s="166">
        <v>1</v>
      </c>
      <c r="BL20" s="166"/>
      <c r="BM20" s="166"/>
      <c r="BN20" s="166"/>
      <c r="BO20" s="166"/>
      <c r="BP20" s="166"/>
      <c r="BQ20" s="166"/>
      <c r="BR20" s="171"/>
      <c r="BS20" s="81">
        <f t="shared" si="4"/>
        <v>2</v>
      </c>
      <c r="BT20" s="84">
        <f t="shared" si="5"/>
        <v>4</v>
      </c>
      <c r="BU20" s="85">
        <f t="shared" si="6"/>
        <v>1</v>
      </c>
      <c r="BV20" s="80">
        <f t="shared" si="3"/>
        <v>7</v>
      </c>
    </row>
    <row r="21" spans="1:74" x14ac:dyDescent="0.4">
      <c r="A21" s="515" t="s">
        <v>6</v>
      </c>
      <c r="B21" s="207" t="s">
        <v>91</v>
      </c>
      <c r="C21" s="98"/>
      <c r="D21" s="94"/>
      <c r="E21" s="93"/>
      <c r="F21" s="93"/>
      <c r="G21" s="93"/>
      <c r="H21" s="93"/>
      <c r="I21" s="93"/>
      <c r="J21" s="93"/>
      <c r="K21" s="93"/>
      <c r="L21" s="93"/>
      <c r="M21" s="93">
        <v>1</v>
      </c>
      <c r="N21" s="93"/>
      <c r="O21" s="95">
        <v>1</v>
      </c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6"/>
      <c r="AG21" s="96"/>
      <c r="AH21" s="95">
        <v>1</v>
      </c>
      <c r="AI21" s="96"/>
      <c r="AJ21" s="96"/>
      <c r="AK21" s="96"/>
      <c r="AL21" s="96"/>
      <c r="AM21" s="96">
        <v>1</v>
      </c>
      <c r="AN21" s="96"/>
      <c r="AO21" s="95">
        <v>1</v>
      </c>
      <c r="AP21" s="96"/>
      <c r="AQ21" s="96"/>
      <c r="AR21" s="96"/>
      <c r="AS21" s="96"/>
      <c r="AT21" s="96"/>
      <c r="AU21" s="96"/>
      <c r="AV21" s="95">
        <v>1</v>
      </c>
      <c r="AW21" s="96"/>
      <c r="AX21" s="96"/>
      <c r="AY21" s="96"/>
      <c r="AZ21" s="96"/>
      <c r="BA21" s="95">
        <v>1</v>
      </c>
      <c r="BB21" s="96"/>
      <c r="BC21" s="95">
        <v>1</v>
      </c>
      <c r="BD21" s="95"/>
      <c r="BE21" s="96"/>
      <c r="BF21" s="96"/>
      <c r="BG21" s="93"/>
      <c r="BH21" s="93"/>
      <c r="BI21" s="93"/>
      <c r="BJ21" s="93"/>
      <c r="BK21" s="93">
        <v>1</v>
      </c>
      <c r="BL21" s="93"/>
      <c r="BM21" s="93"/>
      <c r="BN21" s="93">
        <v>1</v>
      </c>
      <c r="BO21" s="93"/>
      <c r="BP21" s="93"/>
      <c r="BQ21" s="93">
        <v>1</v>
      </c>
      <c r="BR21" s="114">
        <v>1</v>
      </c>
      <c r="BS21" s="81">
        <f t="shared" si="4"/>
        <v>2</v>
      </c>
      <c r="BT21" s="84">
        <f t="shared" si="5"/>
        <v>6</v>
      </c>
      <c r="BU21" s="85">
        <f t="shared" si="6"/>
        <v>4</v>
      </c>
      <c r="BV21" s="80">
        <f t="shared" si="3"/>
        <v>12</v>
      </c>
    </row>
    <row r="22" spans="1:74" x14ac:dyDescent="0.4">
      <c r="A22" s="515" t="s">
        <v>5</v>
      </c>
      <c r="B22" s="516" t="s">
        <v>64</v>
      </c>
      <c r="C22" s="98"/>
      <c r="D22" s="94"/>
      <c r="E22" s="95">
        <v>1</v>
      </c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5">
        <v>1</v>
      </c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5">
        <v>1</v>
      </c>
      <c r="AF22" s="95">
        <v>1</v>
      </c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5">
        <v>1</v>
      </c>
      <c r="AU22" s="96"/>
      <c r="AV22" s="96"/>
      <c r="AW22" s="96"/>
      <c r="AX22" s="96">
        <v>1</v>
      </c>
      <c r="AY22" s="95">
        <v>1</v>
      </c>
      <c r="AZ22" s="95"/>
      <c r="BA22" s="96"/>
      <c r="BB22" s="96"/>
      <c r="BC22" s="96"/>
      <c r="BD22" s="96"/>
      <c r="BE22" s="96"/>
      <c r="BF22" s="96"/>
      <c r="BG22" s="93"/>
      <c r="BH22" s="93"/>
      <c r="BI22" s="93"/>
      <c r="BJ22" s="93"/>
      <c r="BK22" s="93">
        <v>1</v>
      </c>
      <c r="BL22" s="93"/>
      <c r="BM22" s="93"/>
      <c r="BN22" s="93"/>
      <c r="BO22" s="93"/>
      <c r="BP22" s="93"/>
      <c r="BQ22" s="93"/>
      <c r="BR22" s="114"/>
      <c r="BS22" s="81">
        <f t="shared" si="4"/>
        <v>2</v>
      </c>
      <c r="BT22" s="84">
        <f t="shared" si="5"/>
        <v>5</v>
      </c>
      <c r="BU22" s="85">
        <f t="shared" si="6"/>
        <v>1</v>
      </c>
      <c r="BV22" s="80">
        <f t="shared" si="3"/>
        <v>8</v>
      </c>
    </row>
    <row r="23" spans="1:74" s="28" customFormat="1" x14ac:dyDescent="0.4">
      <c r="A23" s="515" t="s">
        <v>20</v>
      </c>
      <c r="B23" s="207" t="s">
        <v>216</v>
      </c>
      <c r="C23" s="98"/>
      <c r="D23" s="95"/>
      <c r="E23" s="93"/>
      <c r="F23" s="93">
        <v>1</v>
      </c>
      <c r="G23" s="93">
        <v>1</v>
      </c>
      <c r="H23" s="93">
        <v>1</v>
      </c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5"/>
      <c r="AE23" s="93"/>
      <c r="AF23" s="95"/>
      <c r="AG23" s="93">
        <v>1</v>
      </c>
      <c r="AH23" s="93"/>
      <c r="AI23" s="93"/>
      <c r="AJ23" s="93"/>
      <c r="AK23" s="93"/>
      <c r="AL23" s="93">
        <v>1</v>
      </c>
      <c r="AM23" s="95"/>
      <c r="AN23" s="95"/>
      <c r="AO23" s="93"/>
      <c r="AP23" s="93"/>
      <c r="AQ23" s="93"/>
      <c r="AR23" s="93"/>
      <c r="AS23" s="95"/>
      <c r="AT23" s="93"/>
      <c r="AU23" s="370">
        <v>1</v>
      </c>
      <c r="AV23" s="93"/>
      <c r="AW23" s="93"/>
      <c r="AX23" s="93"/>
      <c r="AY23" s="95"/>
      <c r="AZ23" s="95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>
        <v>1</v>
      </c>
      <c r="BL23" s="93">
        <v>1</v>
      </c>
      <c r="BM23" s="93"/>
      <c r="BN23" s="93">
        <v>1</v>
      </c>
      <c r="BO23" s="93"/>
      <c r="BP23" s="93"/>
      <c r="BQ23" s="93"/>
      <c r="BR23" s="114"/>
      <c r="BS23" s="81">
        <f t="shared" si="4"/>
        <v>3</v>
      </c>
      <c r="BT23" s="84">
        <f t="shared" si="5"/>
        <v>3</v>
      </c>
      <c r="BU23" s="85">
        <f t="shared" si="6"/>
        <v>3</v>
      </c>
      <c r="BV23" s="80">
        <f t="shared" si="3"/>
        <v>9</v>
      </c>
    </row>
    <row r="24" spans="1:74" x14ac:dyDescent="0.4">
      <c r="A24" s="515" t="s">
        <v>21</v>
      </c>
      <c r="B24" s="207" t="s">
        <v>61</v>
      </c>
      <c r="C24" s="98"/>
      <c r="D24" s="167"/>
      <c r="E24" s="168">
        <v>1</v>
      </c>
      <c r="F24" s="166"/>
      <c r="G24" s="168">
        <v>1</v>
      </c>
      <c r="H24" s="166">
        <v>1</v>
      </c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8"/>
      <c r="AD24" s="166"/>
      <c r="AE24" s="168"/>
      <c r="AF24" s="166"/>
      <c r="AG24" s="166"/>
      <c r="AH24" s="168">
        <v>1</v>
      </c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8">
        <v>1</v>
      </c>
      <c r="BB24" s="166"/>
      <c r="BC24" s="166"/>
      <c r="BD24" s="166"/>
      <c r="BE24" s="166"/>
      <c r="BF24" s="166"/>
      <c r="BG24" s="166"/>
      <c r="BH24" s="166"/>
      <c r="BI24" s="166"/>
      <c r="BJ24" s="166"/>
      <c r="BK24" s="166">
        <v>1</v>
      </c>
      <c r="BL24" s="166"/>
      <c r="BM24" s="168"/>
      <c r="BN24" s="166"/>
      <c r="BO24" s="166"/>
      <c r="BP24" s="166"/>
      <c r="BQ24" s="166"/>
      <c r="BR24" s="171"/>
      <c r="BS24" s="81">
        <f t="shared" si="4"/>
        <v>3</v>
      </c>
      <c r="BT24" s="84">
        <f t="shared" si="5"/>
        <v>2</v>
      </c>
      <c r="BU24" s="85">
        <f t="shared" si="6"/>
        <v>1</v>
      </c>
      <c r="BV24" s="80">
        <f t="shared" si="3"/>
        <v>6</v>
      </c>
    </row>
    <row r="25" spans="1:74" x14ac:dyDescent="0.4">
      <c r="A25" s="515" t="s">
        <v>22</v>
      </c>
      <c r="B25" s="207" t="s">
        <v>287</v>
      </c>
      <c r="C25" s="98"/>
      <c r="D25" s="94"/>
      <c r="E25" s="93"/>
      <c r="F25" s="93"/>
      <c r="G25" s="93"/>
      <c r="H25" s="93"/>
      <c r="I25" s="93"/>
      <c r="J25" s="93"/>
      <c r="K25" s="93"/>
      <c r="L25" s="93"/>
      <c r="M25" s="93">
        <v>1</v>
      </c>
      <c r="N25" s="93"/>
      <c r="O25" s="95">
        <v>1</v>
      </c>
      <c r="P25" s="95">
        <v>1</v>
      </c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6"/>
      <c r="AG25" s="96"/>
      <c r="AH25" s="95">
        <v>1</v>
      </c>
      <c r="AI25" s="96"/>
      <c r="AJ25" s="96"/>
      <c r="AK25" s="96"/>
      <c r="AL25" s="96"/>
      <c r="AM25" s="96"/>
      <c r="AN25" s="96"/>
      <c r="AO25" s="95">
        <v>1</v>
      </c>
      <c r="AP25" s="96"/>
      <c r="AQ25" s="95">
        <v>1</v>
      </c>
      <c r="AR25" s="96"/>
      <c r="AS25" s="96"/>
      <c r="AT25" s="96"/>
      <c r="AU25" s="96"/>
      <c r="AV25" s="96"/>
      <c r="AW25" s="96"/>
      <c r="AX25" s="96"/>
      <c r="AY25" s="96"/>
      <c r="AZ25" s="96"/>
      <c r="BA25" s="95">
        <v>1</v>
      </c>
      <c r="BB25" s="96"/>
      <c r="BC25" s="96"/>
      <c r="BD25" s="96"/>
      <c r="BE25" s="96"/>
      <c r="BF25" s="96"/>
      <c r="BG25" s="93"/>
      <c r="BH25" s="93"/>
      <c r="BI25" s="93"/>
      <c r="BJ25" s="93"/>
      <c r="BK25" s="93">
        <v>1</v>
      </c>
      <c r="BL25" s="93"/>
      <c r="BM25" s="93"/>
      <c r="BN25" s="93">
        <v>1</v>
      </c>
      <c r="BO25" s="93"/>
      <c r="BP25" s="93"/>
      <c r="BQ25" s="93">
        <v>1</v>
      </c>
      <c r="BR25" s="114"/>
      <c r="BS25" s="81">
        <f t="shared" si="4"/>
        <v>3</v>
      </c>
      <c r="BT25" s="84">
        <f t="shared" si="5"/>
        <v>4</v>
      </c>
      <c r="BU25" s="85">
        <f t="shared" si="6"/>
        <v>3</v>
      </c>
      <c r="BV25" s="80">
        <f t="shared" si="3"/>
        <v>10</v>
      </c>
    </row>
    <row r="26" spans="1:74" x14ac:dyDescent="0.4">
      <c r="A26" s="111" t="s">
        <v>62</v>
      </c>
      <c r="B26" s="144" t="s">
        <v>193</v>
      </c>
      <c r="C26" s="76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116"/>
      <c r="BS26" s="78"/>
      <c r="BT26" s="77"/>
      <c r="BU26" s="77"/>
      <c r="BV26" s="75"/>
    </row>
    <row r="27" spans="1:74" x14ac:dyDescent="0.4">
      <c r="A27" s="113" t="s">
        <v>10</v>
      </c>
      <c r="B27" s="121" t="s">
        <v>223</v>
      </c>
      <c r="C27" s="93"/>
      <c r="D27" s="94"/>
      <c r="E27" s="93"/>
      <c r="F27" s="93"/>
      <c r="G27" s="95">
        <v>1</v>
      </c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5"/>
      <c r="AI27" s="95">
        <v>1</v>
      </c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5">
        <v>1</v>
      </c>
      <c r="BB27" s="93"/>
      <c r="BC27" s="93"/>
      <c r="BD27" s="93"/>
      <c r="BE27" s="93"/>
      <c r="BF27" s="93"/>
      <c r="BG27" s="93"/>
      <c r="BH27" s="93"/>
      <c r="BI27" s="93"/>
      <c r="BJ27" s="93"/>
      <c r="BK27" s="93">
        <v>1</v>
      </c>
      <c r="BL27" s="93"/>
      <c r="BM27" s="95"/>
      <c r="BN27" s="93"/>
      <c r="BO27" s="93"/>
      <c r="BP27" s="93"/>
      <c r="BQ27" s="93"/>
      <c r="BR27" s="114"/>
      <c r="BS27" s="81">
        <f t="shared" ref="BS27:BS38" si="7">SUM(C27:AB27)</f>
        <v>1</v>
      </c>
      <c r="BT27" s="84">
        <f t="shared" ref="BT27:BT38" si="8">SUM(AC27:BJ27)</f>
        <v>2</v>
      </c>
      <c r="BU27" s="85">
        <f t="shared" ref="BU27:BU38" si="9">SUM(BK27:BR27)</f>
        <v>1</v>
      </c>
      <c r="BV27" s="80">
        <f t="shared" si="3"/>
        <v>4</v>
      </c>
    </row>
    <row r="28" spans="1:74" x14ac:dyDescent="0.4">
      <c r="A28" s="113" t="s">
        <v>9</v>
      </c>
      <c r="B28" s="121" t="s">
        <v>90</v>
      </c>
      <c r="C28" s="93"/>
      <c r="D28" s="94"/>
      <c r="E28" s="93"/>
      <c r="F28" s="95"/>
      <c r="G28" s="93"/>
      <c r="H28" s="93"/>
      <c r="I28" s="93"/>
      <c r="J28" s="93"/>
      <c r="K28" s="93"/>
      <c r="L28" s="93">
        <v>1</v>
      </c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6"/>
      <c r="AG28" s="95"/>
      <c r="AH28" s="95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>
        <v>1</v>
      </c>
      <c r="BA28" s="96"/>
      <c r="BB28" s="96"/>
      <c r="BC28" s="96"/>
      <c r="BD28" s="96"/>
      <c r="BE28" s="96"/>
      <c r="BF28" s="96"/>
      <c r="BG28" s="93"/>
      <c r="BH28" s="93"/>
      <c r="BI28" s="93"/>
      <c r="BJ28" s="93"/>
      <c r="BK28" s="93">
        <v>1</v>
      </c>
      <c r="BL28" s="95"/>
      <c r="BM28" s="93"/>
      <c r="BN28" s="93"/>
      <c r="BO28" s="93"/>
      <c r="BP28" s="95"/>
      <c r="BQ28" s="93"/>
      <c r="BR28" s="117"/>
      <c r="BS28" s="81">
        <f t="shared" si="7"/>
        <v>1</v>
      </c>
      <c r="BT28" s="84">
        <f t="shared" si="8"/>
        <v>1</v>
      </c>
      <c r="BU28" s="85">
        <f t="shared" si="9"/>
        <v>1</v>
      </c>
      <c r="BV28" s="80">
        <f t="shared" si="3"/>
        <v>3</v>
      </c>
    </row>
    <row r="29" spans="1:74" x14ac:dyDescent="0.4">
      <c r="A29" s="120" t="s">
        <v>8</v>
      </c>
      <c r="B29" s="121" t="s">
        <v>68</v>
      </c>
      <c r="C29" s="93"/>
      <c r="D29" s="94"/>
      <c r="E29" s="93">
        <v>1</v>
      </c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5">
        <v>1</v>
      </c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5">
        <v>1</v>
      </c>
      <c r="AF29" s="95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5">
        <v>1</v>
      </c>
      <c r="AS29" s="93"/>
      <c r="AT29" s="93"/>
      <c r="AU29" s="93"/>
      <c r="AV29" s="93"/>
      <c r="AW29" s="93"/>
      <c r="AX29" s="93"/>
      <c r="AY29" s="95">
        <v>1</v>
      </c>
      <c r="AZ29" s="95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>
        <v>1</v>
      </c>
      <c r="BL29" s="93"/>
      <c r="BM29" s="93"/>
      <c r="BN29" s="93"/>
      <c r="BO29" s="93"/>
      <c r="BP29" s="93"/>
      <c r="BQ29" s="93"/>
      <c r="BR29" s="114"/>
      <c r="BS29" s="81">
        <f t="shared" si="7"/>
        <v>2</v>
      </c>
      <c r="BT29" s="84">
        <f t="shared" si="8"/>
        <v>3</v>
      </c>
      <c r="BU29" s="85">
        <f t="shared" si="9"/>
        <v>1</v>
      </c>
      <c r="BV29" s="80">
        <f t="shared" si="3"/>
        <v>6</v>
      </c>
    </row>
    <row r="30" spans="1:74" x14ac:dyDescent="0.4">
      <c r="A30" s="120" t="s">
        <v>7</v>
      </c>
      <c r="B30" s="207" t="s">
        <v>298</v>
      </c>
      <c r="C30" s="98"/>
      <c r="D30" s="94"/>
      <c r="E30" s="93"/>
      <c r="F30" s="93"/>
      <c r="G30" s="93"/>
      <c r="H30" s="95">
        <v>1</v>
      </c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5">
        <v>1</v>
      </c>
      <c r="X30" s="93"/>
      <c r="Y30" s="93"/>
      <c r="Z30" s="93"/>
      <c r="AA30" s="93"/>
      <c r="AB30" s="93"/>
      <c r="AC30" s="93"/>
      <c r="AD30" s="93"/>
      <c r="AE30" s="93"/>
      <c r="AF30" s="96"/>
      <c r="AG30" s="96"/>
      <c r="AH30" s="95">
        <v>1</v>
      </c>
      <c r="AI30" s="96"/>
      <c r="AJ30" s="96"/>
      <c r="AK30" s="96"/>
      <c r="AL30" s="96"/>
      <c r="AM30" s="96">
        <v>1</v>
      </c>
      <c r="AN30" s="96"/>
      <c r="AO30" s="96"/>
      <c r="AP30" s="96"/>
      <c r="AQ30" s="96"/>
      <c r="AR30" s="96"/>
      <c r="AS30" s="95">
        <v>1</v>
      </c>
      <c r="AT30" s="96"/>
      <c r="AU30" s="96"/>
      <c r="AV30" s="96"/>
      <c r="AW30" s="96"/>
      <c r="AX30" s="95">
        <v>1</v>
      </c>
      <c r="AY30" s="96"/>
      <c r="AZ30" s="96"/>
      <c r="BA30" s="96"/>
      <c r="BB30" s="96"/>
      <c r="BC30" s="96"/>
      <c r="BD30" s="96"/>
      <c r="BE30" s="96"/>
      <c r="BF30" s="96"/>
      <c r="BG30" s="93"/>
      <c r="BH30" s="93"/>
      <c r="BI30" s="93"/>
      <c r="BJ30" s="93"/>
      <c r="BK30" s="93">
        <v>1</v>
      </c>
      <c r="BL30" s="93"/>
      <c r="BM30" s="93"/>
      <c r="BN30" s="93"/>
      <c r="BO30" s="93"/>
      <c r="BP30" s="93"/>
      <c r="BQ30" s="93"/>
      <c r="BR30" s="114"/>
      <c r="BS30" s="81">
        <f t="shared" si="7"/>
        <v>2</v>
      </c>
      <c r="BT30" s="84">
        <f t="shared" si="8"/>
        <v>4</v>
      </c>
      <c r="BU30" s="85">
        <f t="shared" si="9"/>
        <v>1</v>
      </c>
      <c r="BV30" s="80">
        <f t="shared" si="3"/>
        <v>7</v>
      </c>
    </row>
    <row r="31" spans="1:74" x14ac:dyDescent="0.4">
      <c r="A31" s="120" t="s">
        <v>6</v>
      </c>
      <c r="B31" s="209" t="s">
        <v>213</v>
      </c>
      <c r="C31" s="98"/>
      <c r="D31" s="94"/>
      <c r="E31" s="93"/>
      <c r="F31" s="93"/>
      <c r="G31" s="93"/>
      <c r="H31" s="95"/>
      <c r="I31" s="93"/>
      <c r="J31" s="93"/>
      <c r="K31" s="93"/>
      <c r="L31" s="93"/>
      <c r="M31" s="93"/>
      <c r="N31" s="93"/>
      <c r="O31" s="93"/>
      <c r="P31" s="93"/>
      <c r="Q31" s="93"/>
      <c r="R31" s="95"/>
      <c r="S31" s="93"/>
      <c r="T31" s="93"/>
      <c r="U31" s="93"/>
      <c r="V31" s="93"/>
      <c r="W31" s="93"/>
      <c r="X31" s="95"/>
      <c r="Y31" s="95">
        <v>1</v>
      </c>
      <c r="Z31" s="95"/>
      <c r="AA31" s="95"/>
      <c r="AB31" s="95">
        <v>1</v>
      </c>
      <c r="AC31" s="93"/>
      <c r="AD31" s="93"/>
      <c r="AE31" s="95"/>
      <c r="AF31" s="96"/>
      <c r="AG31" s="96"/>
      <c r="AH31" s="95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>
        <v>3</v>
      </c>
      <c r="BF31" s="95"/>
      <c r="BG31" s="95"/>
      <c r="BH31" s="95">
        <v>2</v>
      </c>
      <c r="BI31" s="95"/>
      <c r="BJ31" s="95"/>
      <c r="BK31" s="95"/>
      <c r="BL31" s="93">
        <v>1</v>
      </c>
      <c r="BM31" s="93"/>
      <c r="BN31" s="93"/>
      <c r="BO31" s="95"/>
      <c r="BP31" s="93"/>
      <c r="BQ31" s="95"/>
      <c r="BR31" s="114"/>
      <c r="BS31" s="81">
        <f t="shared" si="7"/>
        <v>2</v>
      </c>
      <c r="BT31" s="84">
        <f t="shared" si="8"/>
        <v>5</v>
      </c>
      <c r="BU31" s="85">
        <f t="shared" si="9"/>
        <v>1</v>
      </c>
      <c r="BV31" s="80">
        <f t="shared" si="3"/>
        <v>8</v>
      </c>
    </row>
    <row r="32" spans="1:74" x14ac:dyDescent="0.4">
      <c r="A32" s="120" t="s">
        <v>5</v>
      </c>
      <c r="B32" s="207" t="s">
        <v>224</v>
      </c>
      <c r="C32" s="98"/>
      <c r="D32" s="167"/>
      <c r="E32" s="166"/>
      <c r="F32" s="166"/>
      <c r="G32" s="166"/>
      <c r="H32" s="168">
        <v>1</v>
      </c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8">
        <v>1</v>
      </c>
      <c r="X32" s="166"/>
      <c r="Y32" s="166"/>
      <c r="Z32" s="166"/>
      <c r="AA32" s="166"/>
      <c r="AB32" s="166"/>
      <c r="AC32" s="166"/>
      <c r="AD32" s="166"/>
      <c r="AE32" s="166"/>
      <c r="AF32" s="169"/>
      <c r="AG32" s="169"/>
      <c r="AH32" s="168">
        <v>1</v>
      </c>
      <c r="AI32" s="169"/>
      <c r="AJ32" s="169"/>
      <c r="AK32" s="169"/>
      <c r="AL32" s="169"/>
      <c r="AM32" s="169">
        <v>1</v>
      </c>
      <c r="AN32" s="169"/>
      <c r="AO32" s="169"/>
      <c r="AP32" s="169"/>
      <c r="AQ32" s="169"/>
      <c r="AR32" s="169"/>
      <c r="AS32" s="168">
        <v>1</v>
      </c>
      <c r="AT32" s="169"/>
      <c r="AU32" s="169"/>
      <c r="AV32" s="169"/>
      <c r="AW32" s="169"/>
      <c r="AX32" s="168">
        <v>1</v>
      </c>
      <c r="AY32" s="169"/>
      <c r="AZ32" s="169"/>
      <c r="BA32" s="169"/>
      <c r="BB32" s="169"/>
      <c r="BC32" s="169"/>
      <c r="BD32" s="169"/>
      <c r="BE32" s="169"/>
      <c r="BF32" s="169"/>
      <c r="BG32" s="166"/>
      <c r="BH32" s="166"/>
      <c r="BI32" s="166"/>
      <c r="BJ32" s="166"/>
      <c r="BK32" s="166">
        <v>1</v>
      </c>
      <c r="BL32" s="166"/>
      <c r="BM32" s="166"/>
      <c r="BN32" s="166"/>
      <c r="BO32" s="166"/>
      <c r="BP32" s="166"/>
      <c r="BQ32" s="166"/>
      <c r="BR32" s="171"/>
      <c r="BS32" s="81">
        <f t="shared" si="7"/>
        <v>2</v>
      </c>
      <c r="BT32" s="84">
        <f t="shared" si="8"/>
        <v>4</v>
      </c>
      <c r="BU32" s="85">
        <f t="shared" si="9"/>
        <v>1</v>
      </c>
      <c r="BV32" s="80">
        <f t="shared" si="3"/>
        <v>7</v>
      </c>
    </row>
    <row r="33" spans="1:74" x14ac:dyDescent="0.4">
      <c r="A33" s="120" t="s">
        <v>20</v>
      </c>
      <c r="B33" s="121" t="s">
        <v>229</v>
      </c>
      <c r="C33" s="93"/>
      <c r="D33" s="94"/>
      <c r="E33" s="93"/>
      <c r="F33" s="93"/>
      <c r="G33" s="93"/>
      <c r="H33" s="93"/>
      <c r="I33" s="93"/>
      <c r="J33" s="93"/>
      <c r="K33" s="93"/>
      <c r="L33" s="93"/>
      <c r="M33" s="93"/>
      <c r="N33" s="95">
        <v>1</v>
      </c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5">
        <v>1</v>
      </c>
      <c r="AE33" s="93"/>
      <c r="AF33" s="95">
        <v>1</v>
      </c>
      <c r="AG33" s="96"/>
      <c r="AH33" s="96"/>
      <c r="AI33" s="96"/>
      <c r="AJ33" s="96"/>
      <c r="AK33" s="96"/>
      <c r="AL33" s="96"/>
      <c r="AM33" s="95"/>
      <c r="AN33" s="95">
        <v>1</v>
      </c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5">
        <v>1</v>
      </c>
      <c r="AZ33" s="95"/>
      <c r="BA33" s="96"/>
      <c r="BB33" s="96"/>
      <c r="BC33" s="96"/>
      <c r="BD33" s="96"/>
      <c r="BE33" s="96"/>
      <c r="BF33" s="96"/>
      <c r="BG33" s="93"/>
      <c r="BH33" s="93"/>
      <c r="BI33" s="93"/>
      <c r="BJ33" s="93"/>
      <c r="BK33" s="93">
        <v>1</v>
      </c>
      <c r="BL33" s="93"/>
      <c r="BM33" s="93"/>
      <c r="BN33" s="93"/>
      <c r="BO33" s="93"/>
      <c r="BP33" s="93"/>
      <c r="BQ33" s="93"/>
      <c r="BR33" s="114"/>
      <c r="BS33" s="81">
        <f t="shared" si="7"/>
        <v>1</v>
      </c>
      <c r="BT33" s="84">
        <f t="shared" si="8"/>
        <v>4</v>
      </c>
      <c r="BU33" s="85">
        <f t="shared" si="9"/>
        <v>1</v>
      </c>
      <c r="BV33" s="80">
        <f t="shared" si="3"/>
        <v>6</v>
      </c>
    </row>
    <row r="34" spans="1:74" x14ac:dyDescent="0.4">
      <c r="A34" s="113" t="s">
        <v>21</v>
      </c>
      <c r="B34" s="121" t="s">
        <v>226</v>
      </c>
      <c r="C34" s="93"/>
      <c r="D34" s="94"/>
      <c r="E34" s="93"/>
      <c r="F34" s="93"/>
      <c r="G34" s="93"/>
      <c r="H34" s="93"/>
      <c r="I34" s="93"/>
      <c r="J34" s="93"/>
      <c r="K34" s="93"/>
      <c r="L34" s="93"/>
      <c r="M34" s="93">
        <v>1</v>
      </c>
      <c r="N34" s="93"/>
      <c r="O34" s="95">
        <v>1</v>
      </c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6"/>
      <c r="AG34" s="96"/>
      <c r="AH34" s="95">
        <v>1</v>
      </c>
      <c r="AI34" s="96"/>
      <c r="AJ34" s="96"/>
      <c r="AK34" s="96"/>
      <c r="AL34" s="96"/>
      <c r="AM34" s="96">
        <v>1</v>
      </c>
      <c r="AN34" s="96"/>
      <c r="AO34" s="95">
        <v>1</v>
      </c>
      <c r="AP34" s="96"/>
      <c r="AQ34" s="96"/>
      <c r="AR34" s="96"/>
      <c r="AS34" s="96"/>
      <c r="AT34" s="96"/>
      <c r="AU34" s="96"/>
      <c r="AV34" s="95">
        <v>1</v>
      </c>
      <c r="AW34" s="96"/>
      <c r="AX34" s="96"/>
      <c r="AY34" s="96"/>
      <c r="AZ34" s="96"/>
      <c r="BA34" s="95">
        <v>1</v>
      </c>
      <c r="BB34" s="96"/>
      <c r="BC34" s="95">
        <v>1</v>
      </c>
      <c r="BD34" s="95"/>
      <c r="BE34" s="96"/>
      <c r="BF34" s="96"/>
      <c r="BG34" s="93"/>
      <c r="BH34" s="93"/>
      <c r="BI34" s="93"/>
      <c r="BJ34" s="93"/>
      <c r="BK34" s="93">
        <v>1</v>
      </c>
      <c r="BL34" s="93"/>
      <c r="BM34" s="93"/>
      <c r="BN34" s="93">
        <v>1</v>
      </c>
      <c r="BO34" s="93"/>
      <c r="BP34" s="93"/>
      <c r="BQ34" s="93">
        <v>1</v>
      </c>
      <c r="BR34" s="114">
        <v>1</v>
      </c>
      <c r="BS34" s="81">
        <f t="shared" si="7"/>
        <v>2</v>
      </c>
      <c r="BT34" s="84">
        <f t="shared" si="8"/>
        <v>6</v>
      </c>
      <c r="BU34" s="85">
        <f t="shared" si="9"/>
        <v>4</v>
      </c>
      <c r="BV34" s="80">
        <f t="shared" si="3"/>
        <v>12</v>
      </c>
    </row>
    <row r="35" spans="1:74" x14ac:dyDescent="0.4">
      <c r="A35" s="113" t="s">
        <v>22</v>
      </c>
      <c r="B35" s="121" t="s">
        <v>250</v>
      </c>
      <c r="C35" s="93"/>
      <c r="D35" s="94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5">
        <v>1</v>
      </c>
      <c r="V35" s="93"/>
      <c r="W35" s="93"/>
      <c r="X35" s="93"/>
      <c r="Y35" s="93"/>
      <c r="Z35" s="93"/>
      <c r="AA35" s="93">
        <v>1</v>
      </c>
      <c r="AB35" s="93"/>
      <c r="AC35" s="93"/>
      <c r="AD35" s="93"/>
      <c r="AE35" s="93"/>
      <c r="AF35" s="96"/>
      <c r="AG35" s="96"/>
      <c r="AH35" s="96"/>
      <c r="AI35" s="96"/>
      <c r="AJ35" s="96">
        <v>1</v>
      </c>
      <c r="AK35" s="96">
        <v>1</v>
      </c>
      <c r="AL35" s="95">
        <v>1</v>
      </c>
      <c r="AM35" s="96">
        <v>1</v>
      </c>
      <c r="AN35" s="96"/>
      <c r="AO35" s="96"/>
      <c r="AP35" s="96">
        <v>1</v>
      </c>
      <c r="AQ35" s="96"/>
      <c r="AR35" s="96"/>
      <c r="AS35" s="96"/>
      <c r="AT35" s="96"/>
      <c r="AU35" s="96"/>
      <c r="AV35" s="95">
        <v>1</v>
      </c>
      <c r="AW35" s="95">
        <v>1</v>
      </c>
      <c r="AX35" s="96"/>
      <c r="AY35" s="95">
        <v>1</v>
      </c>
      <c r="AZ35" s="95"/>
      <c r="BA35" s="95">
        <v>1</v>
      </c>
      <c r="BB35" s="95">
        <v>1</v>
      </c>
      <c r="BC35" s="96">
        <v>1</v>
      </c>
      <c r="BD35" s="96"/>
      <c r="BE35" s="96"/>
      <c r="BF35" s="95">
        <v>1</v>
      </c>
      <c r="BG35" s="93"/>
      <c r="BH35" s="93"/>
      <c r="BI35" s="93"/>
      <c r="BJ35" s="93"/>
      <c r="BK35" s="93">
        <v>1</v>
      </c>
      <c r="BL35" s="93"/>
      <c r="BM35" s="93"/>
      <c r="BN35" s="93"/>
      <c r="BO35" s="93"/>
      <c r="BP35" s="93">
        <v>1</v>
      </c>
      <c r="BQ35" s="93"/>
      <c r="BR35" s="114"/>
      <c r="BS35" s="81">
        <f>SUM(C35:AB35)</f>
        <v>2</v>
      </c>
      <c r="BT35" s="84">
        <f>SUM(AC35:BJ35)</f>
        <v>12</v>
      </c>
      <c r="BU35" s="85">
        <f>SUM(BK35:BR35)</f>
        <v>2</v>
      </c>
      <c r="BV35" s="80">
        <f>SUM(BS35:BU35)</f>
        <v>16</v>
      </c>
    </row>
    <row r="36" spans="1:74" x14ac:dyDescent="0.4">
      <c r="A36" s="113" t="s">
        <v>23</v>
      </c>
      <c r="B36" s="121" t="s">
        <v>65</v>
      </c>
      <c r="C36" s="93"/>
      <c r="D36" s="94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5"/>
      <c r="P36" s="95">
        <v>1</v>
      </c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5">
        <v>1</v>
      </c>
      <c r="AF36" s="95">
        <v>1</v>
      </c>
      <c r="AG36" s="96"/>
      <c r="AH36" s="96"/>
      <c r="AI36" s="96"/>
      <c r="AJ36" s="96"/>
      <c r="AK36" s="96"/>
      <c r="AL36" s="96"/>
      <c r="AM36" s="96"/>
      <c r="AN36" s="96"/>
      <c r="AO36" s="95">
        <v>1</v>
      </c>
      <c r="AP36" s="96"/>
      <c r="AQ36" s="95">
        <v>1</v>
      </c>
      <c r="AR36" s="96"/>
      <c r="AS36" s="96"/>
      <c r="AT36" s="96"/>
      <c r="AU36" s="96"/>
      <c r="AV36" s="96"/>
      <c r="AW36" s="96"/>
      <c r="AX36" s="96"/>
      <c r="AY36" s="96"/>
      <c r="AZ36" s="96"/>
      <c r="BA36" s="96">
        <v>1</v>
      </c>
      <c r="BB36" s="96"/>
      <c r="BC36" s="96"/>
      <c r="BD36" s="96"/>
      <c r="BE36" s="96"/>
      <c r="BF36" s="96"/>
      <c r="BG36" s="93"/>
      <c r="BH36" s="93"/>
      <c r="BI36" s="93"/>
      <c r="BJ36" s="93"/>
      <c r="BK36" s="93">
        <v>1</v>
      </c>
      <c r="BL36" s="93"/>
      <c r="BM36" s="93"/>
      <c r="BN36" s="93"/>
      <c r="BO36" s="93"/>
      <c r="BP36" s="93"/>
      <c r="BQ36" s="93"/>
      <c r="BR36" s="114"/>
      <c r="BS36" s="81">
        <f t="shared" si="7"/>
        <v>1</v>
      </c>
      <c r="BT36" s="84">
        <f t="shared" si="8"/>
        <v>5</v>
      </c>
      <c r="BU36" s="85">
        <f t="shared" si="9"/>
        <v>1</v>
      </c>
      <c r="BV36" s="80">
        <f t="shared" si="3"/>
        <v>7</v>
      </c>
    </row>
    <row r="37" spans="1:74" x14ac:dyDescent="0.4">
      <c r="A37" s="113" t="s">
        <v>24</v>
      </c>
      <c r="B37" s="121" t="s">
        <v>113</v>
      </c>
      <c r="C37" s="93"/>
      <c r="D37" s="94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5">
        <v>1</v>
      </c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5"/>
      <c r="AG37" s="95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5">
        <v>1</v>
      </c>
      <c r="AT37" s="96"/>
      <c r="AU37" s="96"/>
      <c r="AV37" s="96"/>
      <c r="AW37" s="95">
        <v>1</v>
      </c>
      <c r="AX37" s="96"/>
      <c r="AY37" s="95">
        <v>1</v>
      </c>
      <c r="AZ37" s="95"/>
      <c r="BA37" s="96"/>
      <c r="BB37" s="96"/>
      <c r="BC37" s="96"/>
      <c r="BD37" s="96"/>
      <c r="BE37" s="96"/>
      <c r="BF37" s="95">
        <v>1</v>
      </c>
      <c r="BG37" s="95">
        <v>1</v>
      </c>
      <c r="BH37" s="95"/>
      <c r="BI37" s="95"/>
      <c r="BJ37" s="95"/>
      <c r="BK37" s="93">
        <v>1</v>
      </c>
      <c r="BL37" s="93"/>
      <c r="BM37" s="95"/>
      <c r="BN37" s="93"/>
      <c r="BO37" s="93"/>
      <c r="BP37" s="93"/>
      <c r="BQ37" s="93"/>
      <c r="BR37" s="114"/>
      <c r="BS37" s="81">
        <f t="shared" si="7"/>
        <v>1</v>
      </c>
      <c r="BT37" s="84">
        <f t="shared" si="8"/>
        <v>5</v>
      </c>
      <c r="BU37" s="85">
        <f t="shared" si="9"/>
        <v>1</v>
      </c>
      <c r="BV37" s="80">
        <f t="shared" si="3"/>
        <v>7</v>
      </c>
    </row>
    <row r="38" spans="1:74" x14ac:dyDescent="0.4">
      <c r="A38" s="113" t="s">
        <v>25</v>
      </c>
      <c r="B38" s="121" t="s">
        <v>220</v>
      </c>
      <c r="C38" s="93"/>
      <c r="D38" s="94"/>
      <c r="E38" s="93"/>
      <c r="F38" s="93"/>
      <c r="G38" s="93"/>
      <c r="H38" s="93"/>
      <c r="I38" s="93"/>
      <c r="J38" s="93"/>
      <c r="K38" s="93"/>
      <c r="L38" s="93"/>
      <c r="M38" s="93">
        <v>1</v>
      </c>
      <c r="N38" s="93"/>
      <c r="O38" s="93"/>
      <c r="P38" s="93"/>
      <c r="Q38" s="93"/>
      <c r="R38" s="93"/>
      <c r="S38" s="93"/>
      <c r="T38" s="95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6"/>
      <c r="AG38" s="96"/>
      <c r="AH38" s="96"/>
      <c r="AI38" s="96"/>
      <c r="AJ38" s="96"/>
      <c r="AK38" s="96"/>
      <c r="AL38" s="96"/>
      <c r="AM38" s="96">
        <v>1</v>
      </c>
      <c r="AN38" s="96"/>
      <c r="AO38" s="96"/>
      <c r="AP38" s="96"/>
      <c r="AQ38" s="96"/>
      <c r="AR38" s="96"/>
      <c r="AS38" s="96"/>
      <c r="AT38" s="96"/>
      <c r="AU38" s="95"/>
      <c r="AV38" s="96"/>
      <c r="AW38" s="96"/>
      <c r="AX38" s="96"/>
      <c r="AY38" s="95"/>
      <c r="AZ38" s="95"/>
      <c r="BA38" s="96"/>
      <c r="BB38" s="96"/>
      <c r="BC38" s="96"/>
      <c r="BD38" s="96"/>
      <c r="BE38" s="96"/>
      <c r="BF38" s="96"/>
      <c r="BG38" s="93"/>
      <c r="BH38" s="93"/>
      <c r="BI38" s="93"/>
      <c r="BJ38" s="93"/>
      <c r="BK38" s="93">
        <v>1</v>
      </c>
      <c r="BL38" s="95"/>
      <c r="BM38" s="95"/>
      <c r="BN38" s="93">
        <v>1</v>
      </c>
      <c r="BO38" s="93"/>
      <c r="BP38" s="95"/>
      <c r="BQ38" s="93">
        <v>1</v>
      </c>
      <c r="BR38" s="117">
        <v>1</v>
      </c>
      <c r="BS38" s="81">
        <f t="shared" si="7"/>
        <v>1</v>
      </c>
      <c r="BT38" s="84">
        <f t="shared" si="8"/>
        <v>1</v>
      </c>
      <c r="BU38" s="85">
        <f t="shared" si="9"/>
        <v>4</v>
      </c>
      <c r="BV38" s="80">
        <f t="shared" si="3"/>
        <v>6</v>
      </c>
    </row>
    <row r="39" spans="1:74" x14ac:dyDescent="0.4">
      <c r="A39" s="111" t="s">
        <v>63</v>
      </c>
      <c r="B39" s="144" t="s">
        <v>194</v>
      </c>
      <c r="C39" s="76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116"/>
      <c r="BS39" s="78"/>
      <c r="BT39" s="77"/>
      <c r="BU39" s="77"/>
      <c r="BV39" s="75"/>
    </row>
    <row r="40" spans="1:74" x14ac:dyDescent="0.4">
      <c r="A40" s="113" t="s">
        <v>10</v>
      </c>
      <c r="B40" s="121" t="s">
        <v>217</v>
      </c>
      <c r="C40" s="93"/>
      <c r="D40" s="94"/>
      <c r="E40" s="93"/>
      <c r="F40" s="93"/>
      <c r="G40" s="93"/>
      <c r="H40" s="93"/>
      <c r="I40" s="93"/>
      <c r="J40" s="93"/>
      <c r="K40" s="95">
        <v>1</v>
      </c>
      <c r="L40" s="93"/>
      <c r="M40" s="95"/>
      <c r="N40" s="95">
        <v>1</v>
      </c>
      <c r="O40" s="93"/>
      <c r="P40" s="93"/>
      <c r="Q40" s="93"/>
      <c r="R40" s="93"/>
      <c r="S40" s="93"/>
      <c r="T40" s="93"/>
      <c r="U40" s="93"/>
      <c r="V40" s="95">
        <v>1</v>
      </c>
      <c r="W40" s="93"/>
      <c r="X40" s="93"/>
      <c r="Y40" s="93"/>
      <c r="Z40" s="93"/>
      <c r="AA40" s="93">
        <v>1</v>
      </c>
      <c r="AB40" s="93"/>
      <c r="AC40" s="93"/>
      <c r="AD40" s="93"/>
      <c r="AE40" s="93"/>
      <c r="AF40" s="96"/>
      <c r="AG40" s="96"/>
      <c r="AH40" s="96"/>
      <c r="AI40" s="96"/>
      <c r="AJ40" s="96"/>
      <c r="AK40" s="96"/>
      <c r="AL40" s="95">
        <v>1</v>
      </c>
      <c r="AM40" s="96">
        <v>1</v>
      </c>
      <c r="AN40" s="96"/>
      <c r="AO40" s="96"/>
      <c r="AP40" s="95"/>
      <c r="AQ40" s="96"/>
      <c r="AR40" s="96"/>
      <c r="AS40" s="96"/>
      <c r="AT40" s="96"/>
      <c r="AU40" s="96"/>
      <c r="AV40" s="95">
        <v>1</v>
      </c>
      <c r="AW40" s="96"/>
      <c r="AX40" s="96"/>
      <c r="AY40" s="95">
        <v>1</v>
      </c>
      <c r="AZ40" s="95"/>
      <c r="BA40" s="96"/>
      <c r="BB40" s="96"/>
      <c r="BC40" s="96"/>
      <c r="BD40" s="96"/>
      <c r="BE40" s="96"/>
      <c r="BF40" s="95">
        <v>1</v>
      </c>
      <c r="BG40" s="93"/>
      <c r="BH40" s="93"/>
      <c r="BI40" s="93"/>
      <c r="BJ40" s="93"/>
      <c r="BK40" s="93">
        <v>1</v>
      </c>
      <c r="BL40" s="93"/>
      <c r="BM40" s="93">
        <v>1</v>
      </c>
      <c r="BN40" s="95"/>
      <c r="BO40" s="93"/>
      <c r="BP40" s="93">
        <v>1</v>
      </c>
      <c r="BQ40" s="93"/>
      <c r="BR40" s="114"/>
      <c r="BS40" s="81">
        <f t="shared" ref="BS40:BS51" si="10">SUM(C40:AB40)</f>
        <v>4</v>
      </c>
      <c r="BT40" s="84">
        <f t="shared" ref="BT40:BT51" si="11">SUM(AC40:BJ40)</f>
        <v>5</v>
      </c>
      <c r="BU40" s="85">
        <f t="shared" ref="BU40:BU51" si="12">SUM(BK40:BR40)</f>
        <v>3</v>
      </c>
      <c r="BV40" s="80">
        <f t="shared" si="3"/>
        <v>12</v>
      </c>
    </row>
    <row r="41" spans="1:74" x14ac:dyDescent="0.4">
      <c r="A41" s="113" t="s">
        <v>9</v>
      </c>
      <c r="B41" s="121" t="s">
        <v>114</v>
      </c>
      <c r="C41" s="93"/>
      <c r="D41" s="94"/>
      <c r="E41" s="93"/>
      <c r="F41" s="93"/>
      <c r="G41" s="93"/>
      <c r="H41" s="93"/>
      <c r="I41" s="93"/>
      <c r="J41" s="93"/>
      <c r="K41" s="95">
        <v>1</v>
      </c>
      <c r="L41" s="93"/>
      <c r="M41" s="95"/>
      <c r="N41" s="95">
        <v>1</v>
      </c>
      <c r="O41" s="93"/>
      <c r="P41" s="93"/>
      <c r="Q41" s="93"/>
      <c r="R41" s="93"/>
      <c r="S41" s="93"/>
      <c r="T41" s="93"/>
      <c r="U41" s="93"/>
      <c r="V41" s="95">
        <v>1</v>
      </c>
      <c r="W41" s="93"/>
      <c r="X41" s="93"/>
      <c r="Y41" s="93"/>
      <c r="Z41" s="93"/>
      <c r="AA41" s="93">
        <v>1</v>
      </c>
      <c r="AB41" s="93"/>
      <c r="AC41" s="93"/>
      <c r="AD41" s="93"/>
      <c r="AE41" s="93"/>
      <c r="AF41" s="96"/>
      <c r="AG41" s="96"/>
      <c r="AH41" s="96"/>
      <c r="AI41" s="96"/>
      <c r="AJ41" s="96"/>
      <c r="AK41" s="96"/>
      <c r="AL41" s="95">
        <v>1</v>
      </c>
      <c r="AM41" s="96">
        <v>1</v>
      </c>
      <c r="AN41" s="96"/>
      <c r="AO41" s="96"/>
      <c r="AP41" s="95"/>
      <c r="AQ41" s="96"/>
      <c r="AR41" s="96"/>
      <c r="AS41" s="96"/>
      <c r="AT41" s="96"/>
      <c r="AU41" s="96"/>
      <c r="AV41" s="95">
        <v>1</v>
      </c>
      <c r="AW41" s="96"/>
      <c r="AX41" s="96"/>
      <c r="AY41" s="95">
        <v>1</v>
      </c>
      <c r="AZ41" s="95"/>
      <c r="BA41" s="96"/>
      <c r="BB41" s="96"/>
      <c r="BC41" s="96"/>
      <c r="BD41" s="96"/>
      <c r="BE41" s="96"/>
      <c r="BF41" s="95">
        <v>1</v>
      </c>
      <c r="BG41" s="93"/>
      <c r="BH41" s="93"/>
      <c r="BI41" s="93"/>
      <c r="BJ41" s="93"/>
      <c r="BK41" s="93">
        <v>1</v>
      </c>
      <c r="BL41" s="93"/>
      <c r="BM41" s="93">
        <v>1</v>
      </c>
      <c r="BN41" s="95"/>
      <c r="BO41" s="93"/>
      <c r="BP41" s="93">
        <v>1</v>
      </c>
      <c r="BQ41" s="93"/>
      <c r="BR41" s="114"/>
      <c r="BS41" s="81">
        <f t="shared" si="10"/>
        <v>4</v>
      </c>
      <c r="BT41" s="84">
        <f t="shared" si="11"/>
        <v>5</v>
      </c>
      <c r="BU41" s="85">
        <f t="shared" si="12"/>
        <v>3</v>
      </c>
      <c r="BV41" s="80">
        <f t="shared" si="3"/>
        <v>12</v>
      </c>
    </row>
    <row r="42" spans="1:74" x14ac:dyDescent="0.4">
      <c r="A42" s="113" t="s">
        <v>8</v>
      </c>
      <c r="B42" s="121" t="s">
        <v>251</v>
      </c>
      <c r="C42" s="93"/>
      <c r="D42" s="94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5">
        <v>1</v>
      </c>
      <c r="V42" s="93"/>
      <c r="W42" s="93"/>
      <c r="X42" s="93"/>
      <c r="Y42" s="93"/>
      <c r="Z42" s="93"/>
      <c r="AA42" s="93">
        <v>1</v>
      </c>
      <c r="AB42" s="93"/>
      <c r="AC42" s="93"/>
      <c r="AD42" s="93"/>
      <c r="AE42" s="93"/>
      <c r="AF42" s="96"/>
      <c r="AG42" s="96"/>
      <c r="AH42" s="96"/>
      <c r="AI42" s="96"/>
      <c r="AJ42" s="96">
        <v>1</v>
      </c>
      <c r="AK42" s="96">
        <v>1</v>
      </c>
      <c r="AL42" s="95">
        <v>1</v>
      </c>
      <c r="AM42" s="96">
        <v>1</v>
      </c>
      <c r="AN42" s="96"/>
      <c r="AO42" s="96"/>
      <c r="AP42" s="96">
        <v>1</v>
      </c>
      <c r="AQ42" s="96"/>
      <c r="AR42" s="96"/>
      <c r="AS42" s="96"/>
      <c r="AT42" s="96"/>
      <c r="AU42" s="96"/>
      <c r="AV42" s="95">
        <v>1</v>
      </c>
      <c r="AW42" s="95">
        <v>1</v>
      </c>
      <c r="AX42" s="96"/>
      <c r="AY42" s="95">
        <v>1</v>
      </c>
      <c r="AZ42" s="95"/>
      <c r="BA42" s="95">
        <v>1</v>
      </c>
      <c r="BB42" s="95">
        <v>1</v>
      </c>
      <c r="BC42" s="96">
        <v>1</v>
      </c>
      <c r="BD42" s="96"/>
      <c r="BE42" s="96"/>
      <c r="BF42" s="95">
        <v>1</v>
      </c>
      <c r="BG42" s="93"/>
      <c r="BH42" s="93"/>
      <c r="BI42" s="93"/>
      <c r="BJ42" s="93"/>
      <c r="BK42" s="93">
        <v>1</v>
      </c>
      <c r="BL42" s="93"/>
      <c r="BM42" s="93"/>
      <c r="BN42" s="93"/>
      <c r="BO42" s="93"/>
      <c r="BP42" s="93">
        <v>1</v>
      </c>
      <c r="BQ42" s="93"/>
      <c r="BR42" s="114"/>
      <c r="BS42" s="81">
        <f t="shared" si="10"/>
        <v>2</v>
      </c>
      <c r="BT42" s="84">
        <f t="shared" si="11"/>
        <v>12</v>
      </c>
      <c r="BU42" s="85">
        <f t="shared" si="12"/>
        <v>2</v>
      </c>
      <c r="BV42" s="80">
        <f t="shared" si="3"/>
        <v>16</v>
      </c>
    </row>
    <row r="43" spans="1:74" x14ac:dyDescent="0.4">
      <c r="A43" s="113" t="s">
        <v>7</v>
      </c>
      <c r="B43" s="121" t="s">
        <v>66</v>
      </c>
      <c r="C43" s="93"/>
      <c r="D43" s="94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5"/>
      <c r="V43" s="95">
        <v>1</v>
      </c>
      <c r="W43" s="93"/>
      <c r="X43" s="93"/>
      <c r="Y43" s="93"/>
      <c r="Z43" s="93"/>
      <c r="AA43" s="93"/>
      <c r="AB43" s="93"/>
      <c r="AC43" s="93"/>
      <c r="AD43" s="93"/>
      <c r="AE43" s="93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5">
        <v>1</v>
      </c>
      <c r="AW43" s="96"/>
      <c r="AX43" s="96"/>
      <c r="AY43" s="95">
        <v>1</v>
      </c>
      <c r="AZ43" s="95"/>
      <c r="BA43" s="96"/>
      <c r="BB43" s="96"/>
      <c r="BC43" s="96"/>
      <c r="BD43" s="96"/>
      <c r="BE43" s="96"/>
      <c r="BF43" s="96"/>
      <c r="BG43" s="93"/>
      <c r="BH43" s="93"/>
      <c r="BI43" s="93"/>
      <c r="BJ43" s="93"/>
      <c r="BK43" s="93">
        <v>1</v>
      </c>
      <c r="BL43" s="93"/>
      <c r="BM43" s="93">
        <v>1</v>
      </c>
      <c r="BN43" s="95"/>
      <c r="BO43" s="93"/>
      <c r="BP43" s="93">
        <v>1</v>
      </c>
      <c r="BQ43" s="93"/>
      <c r="BR43" s="114"/>
      <c r="BS43" s="81">
        <f t="shared" si="10"/>
        <v>1</v>
      </c>
      <c r="BT43" s="84">
        <f t="shared" si="11"/>
        <v>2</v>
      </c>
      <c r="BU43" s="85">
        <f t="shared" si="12"/>
        <v>3</v>
      </c>
      <c r="BV43" s="80">
        <f t="shared" si="3"/>
        <v>6</v>
      </c>
    </row>
    <row r="44" spans="1:74" x14ac:dyDescent="0.4">
      <c r="A44" s="113" t="s">
        <v>6</v>
      </c>
      <c r="B44" s="121" t="s">
        <v>222</v>
      </c>
      <c r="C44" s="93"/>
      <c r="D44" s="94"/>
      <c r="E44" s="93"/>
      <c r="F44" s="93"/>
      <c r="G44" s="93"/>
      <c r="H44" s="95"/>
      <c r="I44" s="95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5"/>
      <c r="W44" s="93"/>
      <c r="X44" s="93"/>
      <c r="Y44" s="93"/>
      <c r="Z44" s="93"/>
      <c r="AA44" s="93"/>
      <c r="AB44" s="93"/>
      <c r="AC44" s="93"/>
      <c r="AD44" s="93"/>
      <c r="AE44" s="93"/>
      <c r="AF44" s="96"/>
      <c r="AG44" s="96"/>
      <c r="AH44" s="95"/>
      <c r="AI44" s="95"/>
      <c r="AJ44" s="96"/>
      <c r="AK44" s="96"/>
      <c r="AL44" s="96"/>
      <c r="AM44" s="96">
        <v>1</v>
      </c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5"/>
      <c r="BG44" s="93"/>
      <c r="BH44" s="93"/>
      <c r="BI44" s="93"/>
      <c r="BJ44" s="93"/>
      <c r="BK44" s="93">
        <v>1</v>
      </c>
      <c r="BL44" s="93"/>
      <c r="BM44" s="93"/>
      <c r="BN44" s="93"/>
      <c r="BO44" s="93"/>
      <c r="BP44" s="93"/>
      <c r="BQ44" s="93"/>
      <c r="BR44" s="114"/>
      <c r="BS44" s="81">
        <f t="shared" si="10"/>
        <v>0</v>
      </c>
      <c r="BT44" s="84">
        <f t="shared" si="11"/>
        <v>1</v>
      </c>
      <c r="BU44" s="85">
        <f t="shared" si="12"/>
        <v>1</v>
      </c>
      <c r="BV44" s="80">
        <f t="shared" si="3"/>
        <v>2</v>
      </c>
    </row>
    <row r="45" spans="1:74" x14ac:dyDescent="0.4">
      <c r="A45" s="113" t="s">
        <v>5</v>
      </c>
      <c r="B45" s="121" t="s">
        <v>227</v>
      </c>
      <c r="C45" s="93"/>
      <c r="D45" s="94"/>
      <c r="E45" s="93"/>
      <c r="F45" s="93"/>
      <c r="G45" s="93"/>
      <c r="H45" s="95">
        <v>1</v>
      </c>
      <c r="I45" s="95">
        <v>1</v>
      </c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6"/>
      <c r="AG45" s="96"/>
      <c r="AH45" s="95">
        <v>1</v>
      </c>
      <c r="AI45" s="95">
        <v>1</v>
      </c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3"/>
      <c r="BH45" s="93"/>
      <c r="BI45" s="93"/>
      <c r="BJ45" s="93"/>
      <c r="BK45" s="93">
        <v>1</v>
      </c>
      <c r="BL45" s="93"/>
      <c r="BM45" s="93">
        <v>1</v>
      </c>
      <c r="BN45" s="93"/>
      <c r="BO45" s="93"/>
      <c r="BP45" s="93"/>
      <c r="BQ45" s="93"/>
      <c r="BR45" s="114"/>
      <c r="BS45" s="81">
        <f t="shared" si="10"/>
        <v>2</v>
      </c>
      <c r="BT45" s="84">
        <f t="shared" si="11"/>
        <v>2</v>
      </c>
      <c r="BU45" s="85">
        <f t="shared" si="12"/>
        <v>2</v>
      </c>
      <c r="BV45" s="80">
        <f t="shared" si="3"/>
        <v>6</v>
      </c>
    </row>
    <row r="46" spans="1:74" x14ac:dyDescent="0.4">
      <c r="A46" s="113" t="s">
        <v>20</v>
      </c>
      <c r="B46" s="121" t="s">
        <v>221</v>
      </c>
      <c r="C46" s="93"/>
      <c r="D46" s="94"/>
      <c r="E46" s="93"/>
      <c r="F46" s="93"/>
      <c r="G46" s="93"/>
      <c r="H46" s="95"/>
      <c r="I46" s="95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5"/>
      <c r="W46" s="93"/>
      <c r="X46" s="93"/>
      <c r="Y46" s="93"/>
      <c r="Z46" s="93"/>
      <c r="AA46" s="93"/>
      <c r="AB46" s="93"/>
      <c r="AC46" s="93"/>
      <c r="AD46" s="93"/>
      <c r="AE46" s="93"/>
      <c r="AF46" s="96"/>
      <c r="AG46" s="96"/>
      <c r="AH46" s="95"/>
      <c r="AI46" s="95"/>
      <c r="AJ46" s="96"/>
      <c r="AK46" s="96"/>
      <c r="AL46" s="96"/>
      <c r="AM46" s="96">
        <v>1</v>
      </c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5"/>
      <c r="BG46" s="93"/>
      <c r="BH46" s="93"/>
      <c r="BI46" s="93"/>
      <c r="BJ46" s="93"/>
      <c r="BK46" s="93">
        <v>1</v>
      </c>
      <c r="BL46" s="93"/>
      <c r="BM46" s="93"/>
      <c r="BN46" s="93"/>
      <c r="BO46" s="93"/>
      <c r="BP46" s="93"/>
      <c r="BQ46" s="93"/>
      <c r="BR46" s="114"/>
      <c r="BS46" s="81">
        <f t="shared" si="10"/>
        <v>0</v>
      </c>
      <c r="BT46" s="84">
        <f t="shared" si="11"/>
        <v>1</v>
      </c>
      <c r="BU46" s="85">
        <f t="shared" si="12"/>
        <v>1</v>
      </c>
      <c r="BV46" s="80">
        <f t="shared" si="3"/>
        <v>2</v>
      </c>
    </row>
    <row r="47" spans="1:74" x14ac:dyDescent="0.4">
      <c r="A47" s="120" t="s">
        <v>21</v>
      </c>
      <c r="B47" s="121" t="s">
        <v>112</v>
      </c>
      <c r="C47" s="93"/>
      <c r="D47" s="94"/>
      <c r="E47" s="93"/>
      <c r="F47" s="93"/>
      <c r="G47" s="93"/>
      <c r="H47" s="93"/>
      <c r="I47" s="93"/>
      <c r="J47" s="93"/>
      <c r="K47" s="93"/>
      <c r="L47" s="93"/>
      <c r="M47" s="93">
        <v>1</v>
      </c>
      <c r="N47" s="93"/>
      <c r="O47" s="95">
        <v>1</v>
      </c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6"/>
      <c r="AG47" s="96"/>
      <c r="AH47" s="95">
        <v>1</v>
      </c>
      <c r="AI47" s="96"/>
      <c r="AJ47" s="96"/>
      <c r="AK47" s="96"/>
      <c r="AL47" s="96"/>
      <c r="AM47" s="96">
        <v>1</v>
      </c>
      <c r="AN47" s="96"/>
      <c r="AO47" s="95">
        <v>1</v>
      </c>
      <c r="AP47" s="96"/>
      <c r="AQ47" s="96"/>
      <c r="AR47" s="96"/>
      <c r="AS47" s="96"/>
      <c r="AT47" s="96"/>
      <c r="AU47" s="96"/>
      <c r="AV47" s="95">
        <v>1</v>
      </c>
      <c r="AW47" s="96"/>
      <c r="AX47" s="96"/>
      <c r="AY47" s="96"/>
      <c r="AZ47" s="96"/>
      <c r="BA47" s="95">
        <v>1</v>
      </c>
      <c r="BB47" s="96"/>
      <c r="BC47" s="95">
        <v>1</v>
      </c>
      <c r="BD47" s="95"/>
      <c r="BE47" s="96"/>
      <c r="BF47" s="96"/>
      <c r="BG47" s="93"/>
      <c r="BH47" s="93"/>
      <c r="BI47" s="93"/>
      <c r="BJ47" s="93"/>
      <c r="BK47" s="93">
        <v>1</v>
      </c>
      <c r="BL47" s="93"/>
      <c r="BM47" s="93"/>
      <c r="BN47" s="93">
        <v>1</v>
      </c>
      <c r="BO47" s="93"/>
      <c r="BP47" s="93"/>
      <c r="BQ47" s="93">
        <v>1</v>
      </c>
      <c r="BR47" s="114">
        <v>1</v>
      </c>
      <c r="BS47" s="81">
        <f t="shared" si="10"/>
        <v>2</v>
      </c>
      <c r="BT47" s="84">
        <f t="shared" si="11"/>
        <v>6</v>
      </c>
      <c r="BU47" s="85">
        <f t="shared" si="12"/>
        <v>4</v>
      </c>
      <c r="BV47" s="80">
        <f t="shared" si="3"/>
        <v>12</v>
      </c>
    </row>
    <row r="48" spans="1:74" x14ac:dyDescent="0.4">
      <c r="A48" s="113" t="s">
        <v>22</v>
      </c>
      <c r="B48" s="121" t="s">
        <v>92</v>
      </c>
      <c r="C48" s="93"/>
      <c r="D48" s="94"/>
      <c r="E48" s="93"/>
      <c r="F48" s="93"/>
      <c r="G48" s="93"/>
      <c r="H48" s="95"/>
      <c r="I48" s="93"/>
      <c r="J48" s="95"/>
      <c r="K48" s="93"/>
      <c r="L48" s="95">
        <v>1</v>
      </c>
      <c r="M48" s="93"/>
      <c r="N48" s="93"/>
      <c r="O48" s="93"/>
      <c r="P48" s="93"/>
      <c r="Q48" s="93"/>
      <c r="R48" s="93"/>
      <c r="S48" s="93"/>
      <c r="T48" s="93"/>
      <c r="U48" s="93"/>
      <c r="V48" s="95"/>
      <c r="W48" s="93"/>
      <c r="X48" s="93"/>
      <c r="Y48" s="93"/>
      <c r="Z48" s="93"/>
      <c r="AA48" s="93"/>
      <c r="AB48" s="93"/>
      <c r="AC48" s="93"/>
      <c r="AD48" s="93"/>
      <c r="AE48" s="93"/>
      <c r="AF48" s="95"/>
      <c r="AG48" s="96"/>
      <c r="AH48" s="96"/>
      <c r="AI48" s="96"/>
      <c r="AJ48" s="96"/>
      <c r="AK48" s="95"/>
      <c r="AL48" s="96"/>
      <c r="AM48" s="96"/>
      <c r="AN48" s="96"/>
      <c r="AO48" s="96"/>
      <c r="AP48" s="95"/>
      <c r="AQ48" s="96"/>
      <c r="AR48" s="96"/>
      <c r="AS48" s="96"/>
      <c r="AT48" s="96"/>
      <c r="AU48" s="96"/>
      <c r="AV48" s="95"/>
      <c r="AW48" s="96"/>
      <c r="AX48" s="96"/>
      <c r="AY48" s="96"/>
      <c r="AZ48" s="96">
        <v>1</v>
      </c>
      <c r="BA48" s="95"/>
      <c r="BB48" s="96"/>
      <c r="BC48" s="96"/>
      <c r="BD48" s="96"/>
      <c r="BE48" s="96"/>
      <c r="BF48" s="96"/>
      <c r="BG48" s="93"/>
      <c r="BH48" s="93"/>
      <c r="BI48" s="93"/>
      <c r="BJ48" s="93"/>
      <c r="BK48" s="93">
        <v>1</v>
      </c>
      <c r="BL48" s="93"/>
      <c r="BM48" s="93"/>
      <c r="BN48" s="93"/>
      <c r="BO48" s="93"/>
      <c r="BP48" s="93"/>
      <c r="BQ48" s="93"/>
      <c r="BR48" s="114"/>
      <c r="BS48" s="81">
        <f>SUM(C48:AB48)</f>
        <v>1</v>
      </c>
      <c r="BT48" s="84">
        <f>SUM(AC48:BJ48)</f>
        <v>1</v>
      </c>
      <c r="BU48" s="85">
        <f>SUM(BK48:BR48)</f>
        <v>1</v>
      </c>
      <c r="BV48" s="80">
        <f>SUM(BS48:BU48)</f>
        <v>3</v>
      </c>
    </row>
    <row r="49" spans="1:74" x14ac:dyDescent="0.4">
      <c r="A49" s="113" t="s">
        <v>23</v>
      </c>
      <c r="B49" s="121" t="s">
        <v>228</v>
      </c>
      <c r="C49" s="93"/>
      <c r="D49" s="94"/>
      <c r="E49" s="93"/>
      <c r="F49" s="93"/>
      <c r="G49" s="93"/>
      <c r="H49" s="93"/>
      <c r="I49" s="93"/>
      <c r="J49" s="93"/>
      <c r="K49" s="95">
        <v>1</v>
      </c>
      <c r="L49" s="93"/>
      <c r="M49" s="95"/>
      <c r="N49" s="95">
        <v>1</v>
      </c>
      <c r="O49" s="93"/>
      <c r="P49" s="93"/>
      <c r="Q49" s="93"/>
      <c r="R49" s="93"/>
      <c r="S49" s="93"/>
      <c r="T49" s="93"/>
      <c r="U49" s="93"/>
      <c r="V49" s="95">
        <v>1</v>
      </c>
      <c r="W49" s="93"/>
      <c r="X49" s="93"/>
      <c r="Y49" s="93"/>
      <c r="Z49" s="93"/>
      <c r="AA49" s="93">
        <v>1</v>
      </c>
      <c r="AB49" s="93"/>
      <c r="AC49" s="93"/>
      <c r="AD49" s="93"/>
      <c r="AE49" s="93"/>
      <c r="AF49" s="96"/>
      <c r="AG49" s="96"/>
      <c r="AH49" s="96"/>
      <c r="AI49" s="96"/>
      <c r="AJ49" s="96"/>
      <c r="AK49" s="96"/>
      <c r="AL49" s="95">
        <v>1</v>
      </c>
      <c r="AM49" s="96">
        <v>1</v>
      </c>
      <c r="AN49" s="96"/>
      <c r="AO49" s="96"/>
      <c r="AP49" s="95"/>
      <c r="AQ49" s="96"/>
      <c r="AR49" s="96"/>
      <c r="AS49" s="96"/>
      <c r="AT49" s="96"/>
      <c r="AU49" s="96"/>
      <c r="AV49" s="95">
        <v>1</v>
      </c>
      <c r="AW49" s="96"/>
      <c r="AX49" s="96"/>
      <c r="AY49" s="95">
        <v>1</v>
      </c>
      <c r="AZ49" s="95"/>
      <c r="BA49" s="96"/>
      <c r="BB49" s="96"/>
      <c r="BC49" s="96"/>
      <c r="BD49" s="96"/>
      <c r="BE49" s="96"/>
      <c r="BF49" s="95">
        <v>1</v>
      </c>
      <c r="BG49" s="93"/>
      <c r="BH49" s="93"/>
      <c r="BI49" s="93"/>
      <c r="BJ49" s="93"/>
      <c r="BK49" s="93">
        <v>1</v>
      </c>
      <c r="BL49" s="93"/>
      <c r="BM49" s="93">
        <v>1</v>
      </c>
      <c r="BN49" s="95"/>
      <c r="BO49" s="93"/>
      <c r="BP49" s="93">
        <v>1</v>
      </c>
      <c r="BQ49" s="93"/>
      <c r="BR49" s="114"/>
      <c r="BS49" s="81">
        <f t="shared" si="10"/>
        <v>4</v>
      </c>
      <c r="BT49" s="84">
        <f t="shared" si="11"/>
        <v>5</v>
      </c>
      <c r="BU49" s="85">
        <f t="shared" si="12"/>
        <v>3</v>
      </c>
      <c r="BV49" s="80">
        <f t="shared" si="3"/>
        <v>12</v>
      </c>
    </row>
    <row r="50" spans="1:74" x14ac:dyDescent="0.4">
      <c r="A50" s="120" t="s">
        <v>24</v>
      </c>
      <c r="B50" s="207" t="s">
        <v>267</v>
      </c>
      <c r="C50" s="98"/>
      <c r="D50" s="167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8">
        <v>1</v>
      </c>
      <c r="X50" s="166"/>
      <c r="Y50" s="166"/>
      <c r="Z50" s="166"/>
      <c r="AA50" s="166"/>
      <c r="AB50" s="166"/>
      <c r="AC50" s="166"/>
      <c r="AD50" s="166"/>
      <c r="AE50" s="166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8">
        <v>1</v>
      </c>
      <c r="AY50" s="168">
        <v>1</v>
      </c>
      <c r="AZ50" s="168"/>
      <c r="BA50" s="169"/>
      <c r="BB50" s="169"/>
      <c r="BC50" s="169"/>
      <c r="BD50" s="169"/>
      <c r="BE50" s="169"/>
      <c r="BF50" s="169"/>
      <c r="BG50" s="166"/>
      <c r="BH50" s="166"/>
      <c r="BI50" s="166"/>
      <c r="BJ50" s="166"/>
      <c r="BK50" s="166">
        <v>1</v>
      </c>
      <c r="BL50" s="166"/>
      <c r="BM50" s="166"/>
      <c r="BN50" s="166"/>
      <c r="BO50" s="166"/>
      <c r="BP50" s="166"/>
      <c r="BQ50" s="166"/>
      <c r="BR50" s="171"/>
      <c r="BS50" s="81">
        <f t="shared" si="10"/>
        <v>1</v>
      </c>
      <c r="BT50" s="84">
        <f t="shared" si="11"/>
        <v>2</v>
      </c>
      <c r="BU50" s="85">
        <f t="shared" si="12"/>
        <v>1</v>
      </c>
      <c r="BV50" s="80">
        <f t="shared" si="3"/>
        <v>4</v>
      </c>
    </row>
    <row r="51" spans="1:74" x14ac:dyDescent="0.4">
      <c r="A51" s="113" t="s">
        <v>25</v>
      </c>
      <c r="B51" s="121" t="s">
        <v>248</v>
      </c>
      <c r="C51" s="93"/>
      <c r="D51" s="94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5">
        <v>1</v>
      </c>
      <c r="V51" s="93"/>
      <c r="W51" s="93"/>
      <c r="X51" s="93"/>
      <c r="Y51" s="93">
        <v>1</v>
      </c>
      <c r="Z51" s="93"/>
      <c r="AA51" s="93">
        <v>1</v>
      </c>
      <c r="AB51" s="93"/>
      <c r="AC51" s="93"/>
      <c r="AD51" s="93"/>
      <c r="AE51" s="93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5">
        <v>1</v>
      </c>
      <c r="AX51" s="96"/>
      <c r="AY51" s="95">
        <v>1</v>
      </c>
      <c r="AZ51" s="95"/>
      <c r="BA51" s="95">
        <v>1</v>
      </c>
      <c r="BB51" s="96"/>
      <c r="BC51" s="96"/>
      <c r="BD51" s="96"/>
      <c r="BE51" s="96"/>
      <c r="BF51" s="95">
        <v>1</v>
      </c>
      <c r="BG51" s="93"/>
      <c r="BH51" s="93"/>
      <c r="BI51" s="93"/>
      <c r="BJ51" s="93"/>
      <c r="BK51" s="93">
        <v>1</v>
      </c>
      <c r="BL51" s="93"/>
      <c r="BM51" s="93">
        <v>1</v>
      </c>
      <c r="BN51" s="95"/>
      <c r="BO51" s="93"/>
      <c r="BP51" s="93">
        <v>1</v>
      </c>
      <c r="BQ51" s="93"/>
      <c r="BR51" s="114"/>
      <c r="BS51" s="81">
        <f t="shared" si="10"/>
        <v>3</v>
      </c>
      <c r="BT51" s="84">
        <f t="shared" si="11"/>
        <v>4</v>
      </c>
      <c r="BU51" s="85">
        <f t="shared" si="12"/>
        <v>3</v>
      </c>
      <c r="BV51" s="80">
        <f t="shared" si="3"/>
        <v>10</v>
      </c>
    </row>
    <row r="52" spans="1:74" x14ac:dyDescent="0.4">
      <c r="A52" s="113" t="s">
        <v>239</v>
      </c>
      <c r="B52" s="145" t="s">
        <v>106</v>
      </c>
      <c r="C52" s="93"/>
      <c r="D52" s="94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>
        <v>1</v>
      </c>
      <c r="BE52" s="96"/>
      <c r="BF52" s="96"/>
      <c r="BG52" s="93"/>
      <c r="BH52" s="93">
        <v>1</v>
      </c>
      <c r="BI52" s="97"/>
      <c r="BJ52" s="97"/>
      <c r="BK52" s="93"/>
      <c r="BL52" s="93"/>
      <c r="BM52" s="93"/>
      <c r="BN52" s="93"/>
      <c r="BO52" s="93"/>
      <c r="BP52" s="93"/>
      <c r="BQ52" s="93"/>
      <c r="BR52" s="114"/>
      <c r="BS52" s="81">
        <f>SUM(C52:AB52)</f>
        <v>0</v>
      </c>
      <c r="BT52" s="82">
        <f>SUM(AC52:BJ52)</f>
        <v>2</v>
      </c>
      <c r="BU52" s="83">
        <f>SUM(BK52:BR52)</f>
        <v>0</v>
      </c>
      <c r="BV52" s="80">
        <f>SUM(BS52:BU52)</f>
        <v>2</v>
      </c>
    </row>
    <row r="53" spans="1:74" ht="20.100000000000001" x14ac:dyDescent="0.4">
      <c r="A53" s="120" t="s">
        <v>240</v>
      </c>
      <c r="B53" s="145" t="s">
        <v>107</v>
      </c>
      <c r="C53" s="93"/>
      <c r="D53" s="94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>
        <v>1</v>
      </c>
      <c r="Z53" s="93"/>
      <c r="AA53" s="93"/>
      <c r="AB53" s="93">
        <v>1</v>
      </c>
      <c r="AC53" s="95"/>
      <c r="AD53" s="95"/>
      <c r="AE53" s="95"/>
      <c r="AF53" s="95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>
        <v>1</v>
      </c>
      <c r="BE53" s="96"/>
      <c r="BF53" s="96"/>
      <c r="BG53" s="93"/>
      <c r="BH53" s="95">
        <v>1</v>
      </c>
      <c r="BI53" s="95"/>
      <c r="BJ53" s="95"/>
      <c r="BK53" s="93">
        <v>1</v>
      </c>
      <c r="BL53" s="93">
        <v>1</v>
      </c>
      <c r="BM53" s="93"/>
      <c r="BN53" s="93">
        <v>1</v>
      </c>
      <c r="BO53" s="93"/>
      <c r="BP53" s="93">
        <v>1</v>
      </c>
      <c r="BQ53" s="93"/>
      <c r="BR53" s="114">
        <v>1</v>
      </c>
      <c r="BS53" s="81">
        <f>SUM(C53:AB53)</f>
        <v>2</v>
      </c>
      <c r="BT53" s="82">
        <f>SUM(AC53:BJ53)</f>
        <v>2</v>
      </c>
      <c r="BU53" s="83">
        <f>SUM(BK53:BR53)</f>
        <v>5</v>
      </c>
      <c r="BV53" s="80">
        <f>SUM(BS53:BU53)</f>
        <v>9</v>
      </c>
    </row>
    <row r="54" spans="1:74" x14ac:dyDescent="0.4">
      <c r="A54" s="111" t="s">
        <v>26</v>
      </c>
      <c r="B54" s="144" t="s">
        <v>67</v>
      </c>
      <c r="C54" s="76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116"/>
      <c r="BS54" s="78"/>
      <c r="BT54" s="77"/>
      <c r="BU54" s="77"/>
      <c r="BV54" s="75"/>
    </row>
    <row r="55" spans="1:74" ht="19.8" x14ac:dyDescent="0.4">
      <c r="A55" s="181" t="s">
        <v>59</v>
      </c>
      <c r="B55" s="208" t="s">
        <v>214</v>
      </c>
      <c r="C55" s="76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116"/>
      <c r="BS55" s="74"/>
      <c r="BT55" s="73"/>
      <c r="BU55" s="73"/>
      <c r="BV55" s="75"/>
    </row>
    <row r="56" spans="1:74" x14ac:dyDescent="0.4">
      <c r="A56" s="113" t="s">
        <v>10</v>
      </c>
      <c r="B56" s="121" t="s">
        <v>198</v>
      </c>
      <c r="C56" s="93"/>
      <c r="D56" s="93"/>
      <c r="E56" s="95"/>
      <c r="F56" s="93"/>
      <c r="G56" s="93">
        <v>1</v>
      </c>
      <c r="H56" s="93"/>
      <c r="I56" s="93">
        <v>1</v>
      </c>
      <c r="J56" s="93"/>
      <c r="K56" s="93">
        <v>1</v>
      </c>
      <c r="L56" s="93"/>
      <c r="M56" s="93"/>
      <c r="N56" s="93">
        <v>1</v>
      </c>
      <c r="O56" s="93"/>
      <c r="P56" s="93"/>
      <c r="Q56" s="95"/>
      <c r="R56" s="93"/>
      <c r="S56" s="95"/>
      <c r="T56" s="93"/>
      <c r="U56" s="93"/>
      <c r="V56" s="93"/>
      <c r="W56" s="93"/>
      <c r="X56" s="93"/>
      <c r="Y56" s="93"/>
      <c r="Z56" s="93"/>
      <c r="AA56" s="93"/>
      <c r="AB56" s="93">
        <v>1</v>
      </c>
      <c r="AC56" s="93">
        <v>1</v>
      </c>
      <c r="AD56" s="93">
        <v>1</v>
      </c>
      <c r="AE56" s="95">
        <v>1</v>
      </c>
      <c r="AF56" s="96"/>
      <c r="AG56" s="96">
        <v>1</v>
      </c>
      <c r="AH56" s="93"/>
      <c r="AI56" s="96">
        <v>1</v>
      </c>
      <c r="AJ56" s="93">
        <v>1</v>
      </c>
      <c r="AK56" s="96">
        <v>1</v>
      </c>
      <c r="AL56" s="93">
        <v>1</v>
      </c>
      <c r="AM56" s="96"/>
      <c r="AN56" s="96"/>
      <c r="AO56" s="96"/>
      <c r="AP56" s="96"/>
      <c r="AQ56" s="96"/>
      <c r="AR56" s="96"/>
      <c r="AS56" s="96"/>
      <c r="AT56" s="95"/>
      <c r="AU56" s="96"/>
      <c r="AV56" s="96">
        <v>1</v>
      </c>
      <c r="AW56" s="96"/>
      <c r="AX56" s="93"/>
      <c r="AY56" s="96"/>
      <c r="AZ56" s="96"/>
      <c r="BA56" s="93"/>
      <c r="BB56" s="96"/>
      <c r="BC56" s="96"/>
      <c r="BD56" s="96"/>
      <c r="BE56" s="96"/>
      <c r="BF56" s="96"/>
      <c r="BG56" s="93"/>
      <c r="BH56" s="93"/>
      <c r="BI56" s="93"/>
      <c r="BJ56" s="93"/>
      <c r="BK56" s="93">
        <v>1</v>
      </c>
      <c r="BL56" s="93"/>
      <c r="BM56" s="93">
        <v>1</v>
      </c>
      <c r="BN56" s="93"/>
      <c r="BO56" s="93"/>
      <c r="BP56" s="93"/>
      <c r="BQ56" s="93"/>
      <c r="BR56" s="114"/>
      <c r="BS56" s="81">
        <f t="shared" ref="BS56:BS62" si="13">SUM(C56:AB56)</f>
        <v>5</v>
      </c>
      <c r="BT56" s="82">
        <f t="shared" ref="BT56:BT62" si="14">SUM(AC56:BJ56)</f>
        <v>9</v>
      </c>
      <c r="BU56" s="83">
        <f t="shared" ref="BU56:BU62" si="15">SUM(BK56:BR56)</f>
        <v>2</v>
      </c>
      <c r="BV56" s="80">
        <f t="shared" si="3"/>
        <v>16</v>
      </c>
    </row>
    <row r="57" spans="1:74" x14ac:dyDescent="0.4">
      <c r="A57" s="113" t="s">
        <v>9</v>
      </c>
      <c r="B57" s="145" t="s">
        <v>219</v>
      </c>
      <c r="C57" s="93"/>
      <c r="D57" s="94"/>
      <c r="E57" s="93"/>
      <c r="F57" s="93"/>
      <c r="G57" s="93"/>
      <c r="H57" s="93"/>
      <c r="I57" s="93"/>
      <c r="J57" s="93"/>
      <c r="K57" s="95">
        <v>1</v>
      </c>
      <c r="L57" s="93"/>
      <c r="M57" s="95"/>
      <c r="N57" s="95">
        <v>1</v>
      </c>
      <c r="O57" s="93"/>
      <c r="P57" s="93"/>
      <c r="Q57" s="93"/>
      <c r="R57" s="93"/>
      <c r="S57" s="93"/>
      <c r="T57" s="93"/>
      <c r="U57" s="93"/>
      <c r="V57" s="95">
        <v>1</v>
      </c>
      <c r="W57" s="93"/>
      <c r="X57" s="93"/>
      <c r="Y57" s="93"/>
      <c r="Z57" s="93"/>
      <c r="AA57" s="93">
        <v>1</v>
      </c>
      <c r="AB57" s="93"/>
      <c r="AC57" s="93"/>
      <c r="AD57" s="93"/>
      <c r="AE57" s="93"/>
      <c r="AF57" s="96"/>
      <c r="AG57" s="96"/>
      <c r="AH57" s="96"/>
      <c r="AI57" s="96"/>
      <c r="AJ57" s="96"/>
      <c r="AK57" s="96"/>
      <c r="AL57" s="95">
        <v>1</v>
      </c>
      <c r="AM57" s="96">
        <v>1</v>
      </c>
      <c r="AN57" s="96"/>
      <c r="AO57" s="96"/>
      <c r="AP57" s="95"/>
      <c r="AQ57" s="96"/>
      <c r="AR57" s="96"/>
      <c r="AS57" s="96"/>
      <c r="AT57" s="96"/>
      <c r="AU57" s="96"/>
      <c r="AV57" s="95">
        <v>1</v>
      </c>
      <c r="AW57" s="96"/>
      <c r="AX57" s="96"/>
      <c r="AY57" s="95">
        <v>1</v>
      </c>
      <c r="AZ57" s="95"/>
      <c r="BA57" s="96"/>
      <c r="BB57" s="96"/>
      <c r="BC57" s="96"/>
      <c r="BD57" s="96"/>
      <c r="BE57" s="96"/>
      <c r="BF57" s="95">
        <v>1</v>
      </c>
      <c r="BG57" s="93"/>
      <c r="BH57" s="93"/>
      <c r="BI57" s="93"/>
      <c r="BJ57" s="93"/>
      <c r="BK57" s="93">
        <v>1</v>
      </c>
      <c r="BL57" s="93"/>
      <c r="BM57" s="93">
        <v>1</v>
      </c>
      <c r="BN57" s="95"/>
      <c r="BO57" s="93"/>
      <c r="BP57" s="93">
        <v>1</v>
      </c>
      <c r="BQ57" s="93"/>
      <c r="BR57" s="114"/>
      <c r="BS57" s="81">
        <f t="shared" si="13"/>
        <v>4</v>
      </c>
      <c r="BT57" s="84">
        <f t="shared" si="14"/>
        <v>5</v>
      </c>
      <c r="BU57" s="85">
        <f t="shared" si="15"/>
        <v>3</v>
      </c>
      <c r="BV57" s="80">
        <f t="shared" si="3"/>
        <v>12</v>
      </c>
    </row>
    <row r="58" spans="1:74" x14ac:dyDescent="0.4">
      <c r="A58" s="120" t="s">
        <v>8</v>
      </c>
      <c r="B58" s="121" t="s">
        <v>71</v>
      </c>
      <c r="C58" s="93"/>
      <c r="D58" s="93"/>
      <c r="E58" s="95"/>
      <c r="F58" s="93"/>
      <c r="G58" s="93">
        <v>1</v>
      </c>
      <c r="H58" s="93"/>
      <c r="I58" s="93"/>
      <c r="J58" s="93"/>
      <c r="K58" s="93">
        <v>1</v>
      </c>
      <c r="L58" s="93"/>
      <c r="M58" s="93"/>
      <c r="N58" s="93"/>
      <c r="O58" s="93"/>
      <c r="P58" s="93"/>
      <c r="Q58" s="95"/>
      <c r="R58" s="93"/>
      <c r="S58" s="93"/>
      <c r="T58" s="93"/>
      <c r="U58" s="93"/>
      <c r="V58" s="93"/>
      <c r="W58" s="93">
        <v>1</v>
      </c>
      <c r="X58" s="93"/>
      <c r="Y58" s="93"/>
      <c r="Z58" s="93"/>
      <c r="AA58" s="93"/>
      <c r="AB58" s="93">
        <v>1</v>
      </c>
      <c r="AC58" s="93"/>
      <c r="AD58" s="93"/>
      <c r="AE58" s="95"/>
      <c r="AF58" s="96"/>
      <c r="AG58" s="96"/>
      <c r="AH58" s="93"/>
      <c r="AI58" s="96"/>
      <c r="AJ58" s="93">
        <v>1</v>
      </c>
      <c r="AK58" s="96">
        <v>1</v>
      </c>
      <c r="AL58" s="93">
        <v>1</v>
      </c>
      <c r="AM58" s="96"/>
      <c r="AN58" s="96"/>
      <c r="AO58" s="96"/>
      <c r="AP58" s="96">
        <v>1</v>
      </c>
      <c r="AQ58" s="96"/>
      <c r="AR58" s="96"/>
      <c r="AS58" s="96"/>
      <c r="AT58" s="95"/>
      <c r="AU58" s="96"/>
      <c r="AV58" s="96"/>
      <c r="AW58" s="96"/>
      <c r="AX58" s="93">
        <v>1</v>
      </c>
      <c r="AY58" s="96"/>
      <c r="AZ58" s="96"/>
      <c r="BA58" s="93">
        <v>1</v>
      </c>
      <c r="BB58" s="96"/>
      <c r="BC58" s="96">
        <v>1</v>
      </c>
      <c r="BD58" s="96"/>
      <c r="BE58" s="96"/>
      <c r="BF58" s="96"/>
      <c r="BG58" s="93"/>
      <c r="BH58" s="93"/>
      <c r="BI58" s="93"/>
      <c r="BJ58" s="93"/>
      <c r="BK58" s="93">
        <v>1</v>
      </c>
      <c r="BL58" s="93"/>
      <c r="BM58" s="93">
        <v>1</v>
      </c>
      <c r="BN58" s="93"/>
      <c r="BO58" s="93"/>
      <c r="BP58" s="93"/>
      <c r="BQ58" s="93"/>
      <c r="BR58" s="114"/>
      <c r="BS58" s="81">
        <f t="shared" si="13"/>
        <v>4</v>
      </c>
      <c r="BT58" s="82">
        <f t="shared" si="14"/>
        <v>7</v>
      </c>
      <c r="BU58" s="83">
        <f t="shared" si="15"/>
        <v>2</v>
      </c>
      <c r="BV58" s="80">
        <f t="shared" si="3"/>
        <v>13</v>
      </c>
    </row>
    <row r="59" spans="1:74" x14ac:dyDescent="0.4">
      <c r="A59" s="120" t="s">
        <v>7</v>
      </c>
      <c r="B59" s="519" t="s">
        <v>289</v>
      </c>
      <c r="C59" s="98"/>
      <c r="D59" s="167"/>
      <c r="E59" s="166"/>
      <c r="F59" s="166"/>
      <c r="G59" s="166"/>
      <c r="H59" s="166">
        <v>1</v>
      </c>
      <c r="I59" s="166">
        <v>1</v>
      </c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8"/>
      <c r="V59" s="166">
        <v>1</v>
      </c>
      <c r="W59" s="166">
        <v>1</v>
      </c>
      <c r="X59" s="141"/>
      <c r="Y59" s="168">
        <v>1</v>
      </c>
      <c r="Z59" s="168"/>
      <c r="AA59" s="168"/>
      <c r="AB59" s="168"/>
      <c r="AC59" s="166"/>
      <c r="AD59" s="166"/>
      <c r="AE59" s="166"/>
      <c r="AF59" s="169"/>
      <c r="AG59" s="169"/>
      <c r="AH59" s="169"/>
      <c r="AI59" s="169"/>
      <c r="AJ59" s="169">
        <v>1</v>
      </c>
      <c r="AK59" s="169">
        <v>1</v>
      </c>
      <c r="AL59" s="169"/>
      <c r="AM59" s="169"/>
      <c r="AN59" s="169"/>
      <c r="AO59" s="169"/>
      <c r="AP59" s="169"/>
      <c r="AQ59" s="169"/>
      <c r="AR59" s="169"/>
      <c r="AS59" s="169"/>
      <c r="AT59" s="169"/>
      <c r="AU59" s="169"/>
      <c r="AV59" s="169">
        <v>1</v>
      </c>
      <c r="AW59" s="169">
        <v>1</v>
      </c>
      <c r="AX59" s="169"/>
      <c r="AY59" s="169"/>
      <c r="AZ59" s="169"/>
      <c r="BA59" s="169"/>
      <c r="BB59" s="168"/>
      <c r="BC59" s="168"/>
      <c r="BD59" s="168"/>
      <c r="BE59" s="169">
        <v>1</v>
      </c>
      <c r="BF59" s="169"/>
      <c r="BG59" s="166"/>
      <c r="BH59" s="166"/>
      <c r="BI59" s="166"/>
      <c r="BJ59" s="166"/>
      <c r="BK59" s="166">
        <v>1</v>
      </c>
      <c r="BL59" s="166"/>
      <c r="BM59" s="166"/>
      <c r="BN59" s="166">
        <v>1</v>
      </c>
      <c r="BO59" s="166"/>
      <c r="BP59" s="166"/>
      <c r="BQ59" s="166"/>
      <c r="BR59" s="171"/>
      <c r="BS59" s="81">
        <f t="shared" si="13"/>
        <v>5</v>
      </c>
      <c r="BT59" s="82">
        <f t="shared" si="14"/>
        <v>5</v>
      </c>
      <c r="BU59" s="83">
        <f t="shared" si="15"/>
        <v>2</v>
      </c>
      <c r="BV59" s="80">
        <f t="shared" si="3"/>
        <v>12</v>
      </c>
    </row>
    <row r="60" spans="1:74" x14ac:dyDescent="0.4">
      <c r="A60" s="120" t="s">
        <v>6</v>
      </c>
      <c r="B60" s="121" t="s">
        <v>73</v>
      </c>
      <c r="C60" s="93">
        <v>1</v>
      </c>
      <c r="D60" s="93"/>
      <c r="E60" s="95"/>
      <c r="F60" s="93"/>
      <c r="G60" s="93"/>
      <c r="H60" s="93">
        <v>1</v>
      </c>
      <c r="I60" s="93"/>
      <c r="J60" s="93">
        <v>1</v>
      </c>
      <c r="K60" s="93"/>
      <c r="L60" s="93"/>
      <c r="M60" s="93"/>
      <c r="N60" s="93"/>
      <c r="O60" s="93"/>
      <c r="P60" s="93"/>
      <c r="Q60" s="95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>
        <v>1</v>
      </c>
      <c r="AC60" s="93">
        <v>1</v>
      </c>
      <c r="AD60" s="93"/>
      <c r="AE60" s="95"/>
      <c r="AF60" s="96"/>
      <c r="AG60" s="96"/>
      <c r="AH60" s="93"/>
      <c r="AI60" s="95"/>
      <c r="AJ60" s="93"/>
      <c r="AK60" s="96"/>
      <c r="AL60" s="93"/>
      <c r="AM60" s="96"/>
      <c r="AN60" s="96"/>
      <c r="AO60" s="96"/>
      <c r="AP60" s="96">
        <v>1</v>
      </c>
      <c r="AQ60" s="96"/>
      <c r="AR60" s="95"/>
      <c r="AS60" s="95"/>
      <c r="AT60" s="96"/>
      <c r="AU60" s="96"/>
      <c r="AV60" s="96"/>
      <c r="AW60" s="96"/>
      <c r="AX60" s="93"/>
      <c r="AY60" s="96"/>
      <c r="AZ60" s="96"/>
      <c r="BA60" s="93"/>
      <c r="BB60" s="96"/>
      <c r="BC60" s="96"/>
      <c r="BD60" s="96"/>
      <c r="BE60" s="96"/>
      <c r="BF60" s="96"/>
      <c r="BG60" s="93"/>
      <c r="BH60" s="93"/>
      <c r="BI60" s="93"/>
      <c r="BJ60" s="93"/>
      <c r="BK60" s="93">
        <v>1</v>
      </c>
      <c r="BL60" s="93"/>
      <c r="BM60" s="93">
        <v>1</v>
      </c>
      <c r="BN60" s="93"/>
      <c r="BO60" s="93"/>
      <c r="BP60" s="93"/>
      <c r="BQ60" s="93"/>
      <c r="BR60" s="114"/>
      <c r="BS60" s="81">
        <f t="shared" si="13"/>
        <v>4</v>
      </c>
      <c r="BT60" s="82">
        <f t="shared" si="14"/>
        <v>2</v>
      </c>
      <c r="BU60" s="83">
        <f t="shared" si="15"/>
        <v>2</v>
      </c>
      <c r="BV60" s="80">
        <f t="shared" si="3"/>
        <v>8</v>
      </c>
    </row>
    <row r="61" spans="1:74" x14ac:dyDescent="0.4">
      <c r="A61" s="120" t="s">
        <v>5</v>
      </c>
      <c r="B61" s="121" t="s">
        <v>230</v>
      </c>
      <c r="C61" s="93"/>
      <c r="D61" s="94"/>
      <c r="E61" s="93"/>
      <c r="F61" s="93"/>
      <c r="G61" s="93"/>
      <c r="H61" s="95"/>
      <c r="I61" s="93"/>
      <c r="J61" s="95"/>
      <c r="K61" s="93"/>
      <c r="L61" s="95">
        <v>1</v>
      </c>
      <c r="M61" s="93"/>
      <c r="N61" s="93"/>
      <c r="O61" s="93"/>
      <c r="P61" s="93"/>
      <c r="Q61" s="93"/>
      <c r="R61" s="93"/>
      <c r="S61" s="93"/>
      <c r="T61" s="93"/>
      <c r="U61" s="93"/>
      <c r="V61" s="95"/>
      <c r="W61" s="93"/>
      <c r="X61" s="93"/>
      <c r="Y61" s="93"/>
      <c r="Z61" s="93"/>
      <c r="AA61" s="93"/>
      <c r="AB61" s="93"/>
      <c r="AC61" s="93"/>
      <c r="AD61" s="93"/>
      <c r="AE61" s="93"/>
      <c r="AF61" s="95"/>
      <c r="AG61" s="96"/>
      <c r="AH61" s="96"/>
      <c r="AI61" s="96"/>
      <c r="AJ61" s="96"/>
      <c r="AK61" s="95"/>
      <c r="AL61" s="96"/>
      <c r="AM61" s="96"/>
      <c r="AN61" s="96"/>
      <c r="AO61" s="96"/>
      <c r="AP61" s="95"/>
      <c r="AQ61" s="96"/>
      <c r="AR61" s="96"/>
      <c r="AS61" s="96"/>
      <c r="AT61" s="96"/>
      <c r="AU61" s="96"/>
      <c r="AV61" s="95"/>
      <c r="AW61" s="96"/>
      <c r="AX61" s="96"/>
      <c r="AY61" s="96"/>
      <c r="AZ61" s="96">
        <v>1</v>
      </c>
      <c r="BA61" s="95"/>
      <c r="BB61" s="96"/>
      <c r="BC61" s="96"/>
      <c r="BD61" s="96"/>
      <c r="BE61" s="96"/>
      <c r="BF61" s="96"/>
      <c r="BG61" s="93"/>
      <c r="BH61" s="93"/>
      <c r="BI61" s="93"/>
      <c r="BJ61" s="93"/>
      <c r="BK61" s="93">
        <v>1</v>
      </c>
      <c r="BL61" s="93"/>
      <c r="BM61" s="93"/>
      <c r="BN61" s="93"/>
      <c r="BO61" s="93"/>
      <c r="BP61" s="93"/>
      <c r="BQ61" s="93"/>
      <c r="BR61" s="114"/>
      <c r="BS61" s="81">
        <f t="shared" si="13"/>
        <v>1</v>
      </c>
      <c r="BT61" s="84">
        <f t="shared" si="14"/>
        <v>1</v>
      </c>
      <c r="BU61" s="85">
        <f t="shared" si="15"/>
        <v>1</v>
      </c>
      <c r="BV61" s="80">
        <f t="shared" si="3"/>
        <v>3</v>
      </c>
    </row>
    <row r="62" spans="1:74" x14ac:dyDescent="0.4">
      <c r="A62" s="120" t="s">
        <v>20</v>
      </c>
      <c r="B62" s="520" t="s">
        <v>292</v>
      </c>
      <c r="C62" s="93"/>
      <c r="D62" s="93"/>
      <c r="E62" s="95"/>
      <c r="F62" s="93"/>
      <c r="G62" s="93">
        <v>1</v>
      </c>
      <c r="H62" s="93"/>
      <c r="I62" s="93"/>
      <c r="J62" s="93"/>
      <c r="K62" s="93">
        <v>1</v>
      </c>
      <c r="L62" s="93"/>
      <c r="M62" s="93"/>
      <c r="N62" s="93"/>
      <c r="O62" s="93"/>
      <c r="P62" s="93"/>
      <c r="Q62" s="95"/>
      <c r="R62" s="93"/>
      <c r="S62" s="93"/>
      <c r="T62" s="93"/>
      <c r="U62" s="93"/>
      <c r="V62" s="93"/>
      <c r="W62" s="93">
        <v>1</v>
      </c>
      <c r="X62" s="93"/>
      <c r="Y62" s="93"/>
      <c r="Z62" s="93"/>
      <c r="AA62" s="93"/>
      <c r="AB62" s="93">
        <v>1</v>
      </c>
      <c r="AC62" s="93"/>
      <c r="AD62" s="93"/>
      <c r="AE62" s="95"/>
      <c r="AF62" s="95"/>
      <c r="AG62" s="96"/>
      <c r="AH62" s="93"/>
      <c r="AI62" s="96"/>
      <c r="AJ62" s="93">
        <v>1</v>
      </c>
      <c r="AK62" s="96">
        <v>1</v>
      </c>
      <c r="AL62" s="93">
        <v>1</v>
      </c>
      <c r="AM62" s="95"/>
      <c r="AN62" s="95"/>
      <c r="AO62" s="96"/>
      <c r="AP62" s="96">
        <v>1</v>
      </c>
      <c r="AQ62" s="96"/>
      <c r="AR62" s="96"/>
      <c r="AS62" s="96"/>
      <c r="AT62" s="96"/>
      <c r="AU62" s="96"/>
      <c r="AV62" s="96"/>
      <c r="AW62" s="96"/>
      <c r="AX62" s="93">
        <v>1</v>
      </c>
      <c r="AY62" s="95"/>
      <c r="AZ62" s="95"/>
      <c r="BA62" s="93">
        <v>1</v>
      </c>
      <c r="BB62" s="96"/>
      <c r="BC62" s="96">
        <v>1</v>
      </c>
      <c r="BD62" s="96"/>
      <c r="BE62" s="96"/>
      <c r="BF62" s="96"/>
      <c r="BG62" s="93"/>
      <c r="BH62" s="93"/>
      <c r="BI62" s="93"/>
      <c r="BJ62" s="93"/>
      <c r="BK62" s="93">
        <v>1</v>
      </c>
      <c r="BL62" s="93"/>
      <c r="BM62" s="93">
        <v>1</v>
      </c>
      <c r="BN62" s="93"/>
      <c r="BO62" s="93"/>
      <c r="BP62" s="93"/>
      <c r="BQ62" s="93"/>
      <c r="BR62" s="114"/>
      <c r="BS62" s="81">
        <f t="shared" si="13"/>
        <v>4</v>
      </c>
      <c r="BT62" s="82">
        <f t="shared" si="14"/>
        <v>7</v>
      </c>
      <c r="BU62" s="83">
        <f t="shared" si="15"/>
        <v>2</v>
      </c>
      <c r="BV62" s="80">
        <f t="shared" si="3"/>
        <v>13</v>
      </c>
    </row>
    <row r="63" spans="1:74" ht="19.8" x14ac:dyDescent="0.4">
      <c r="A63" s="196" t="s">
        <v>243</v>
      </c>
      <c r="B63" s="369" t="s">
        <v>299</v>
      </c>
      <c r="C63" s="152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116"/>
      <c r="BS63" s="78"/>
      <c r="BT63" s="77"/>
      <c r="BU63" s="77"/>
      <c r="BV63" s="75"/>
    </row>
    <row r="64" spans="1:74" x14ac:dyDescent="0.4">
      <c r="A64" s="521" t="s">
        <v>10</v>
      </c>
      <c r="B64" s="519" t="s">
        <v>294</v>
      </c>
      <c r="C64" s="197"/>
      <c r="D64" s="167"/>
      <c r="E64" s="166"/>
      <c r="F64" s="166"/>
      <c r="G64" s="166"/>
      <c r="H64" s="166">
        <v>1</v>
      </c>
      <c r="I64" s="166"/>
      <c r="J64" s="166"/>
      <c r="K64" s="166"/>
      <c r="L64" s="166"/>
      <c r="M64" s="166"/>
      <c r="N64" s="168"/>
      <c r="O64" s="166"/>
      <c r="P64" s="168"/>
      <c r="Q64" s="166"/>
      <c r="R64" s="166"/>
      <c r="S64" s="166"/>
      <c r="T64" s="166"/>
      <c r="U64" s="166"/>
      <c r="V64" s="166"/>
      <c r="W64" s="166">
        <v>1</v>
      </c>
      <c r="X64" s="166"/>
      <c r="Y64" s="166"/>
      <c r="Z64" s="166"/>
      <c r="AA64" s="166"/>
      <c r="AB64" s="166">
        <v>1</v>
      </c>
      <c r="AC64" s="166"/>
      <c r="AD64" s="166"/>
      <c r="AE64" s="166"/>
      <c r="AF64" s="169"/>
      <c r="AG64" s="169"/>
      <c r="AH64" s="169"/>
      <c r="AI64" s="169"/>
      <c r="AJ64" s="169"/>
      <c r="AK64" s="168"/>
      <c r="AL64" s="169"/>
      <c r="AM64" s="169">
        <v>1</v>
      </c>
      <c r="AN64" s="169"/>
      <c r="AO64" s="168"/>
      <c r="AP64" s="168"/>
      <c r="AQ64" s="168"/>
      <c r="AR64" s="169"/>
      <c r="AS64" s="169">
        <v>1</v>
      </c>
      <c r="AT64" s="169"/>
      <c r="AU64" s="169"/>
      <c r="AV64" s="169"/>
      <c r="AW64" s="169"/>
      <c r="AX64" s="168">
        <v>1</v>
      </c>
      <c r="AY64" s="169"/>
      <c r="AZ64" s="169"/>
      <c r="BA64" s="169"/>
      <c r="BB64" s="169"/>
      <c r="BC64" s="169"/>
      <c r="BD64" s="169"/>
      <c r="BE64" s="169"/>
      <c r="BF64" s="169"/>
      <c r="BG64" s="166"/>
      <c r="BH64" s="166"/>
      <c r="BI64" s="166"/>
      <c r="BJ64" s="166"/>
      <c r="BK64" s="166">
        <v>1</v>
      </c>
      <c r="BL64" s="166"/>
      <c r="BM64" s="166">
        <v>1</v>
      </c>
      <c r="BN64" s="166"/>
      <c r="BO64" s="166"/>
      <c r="BP64" s="166"/>
      <c r="BQ64" s="166"/>
      <c r="BR64" s="171"/>
      <c r="BS64" s="81">
        <f t="shared" ref="BS64:BS70" si="16">SUM(C64:AB64)</f>
        <v>3</v>
      </c>
      <c r="BT64" s="82">
        <f t="shared" ref="BT64:BT70" si="17">SUM(AC64:BJ64)</f>
        <v>3</v>
      </c>
      <c r="BU64" s="83">
        <f t="shared" ref="BU64:BU70" si="18">SUM(BK64:BR64)</f>
        <v>2</v>
      </c>
      <c r="BV64" s="80">
        <f t="shared" si="3"/>
        <v>8</v>
      </c>
    </row>
    <row r="65" spans="1:74" x14ac:dyDescent="0.4">
      <c r="A65" s="521" t="s">
        <v>9</v>
      </c>
      <c r="B65" s="209" t="s">
        <v>262</v>
      </c>
      <c r="C65" s="197"/>
      <c r="D65" s="94"/>
      <c r="E65" s="93"/>
      <c r="F65" s="93"/>
      <c r="G65" s="93"/>
      <c r="H65" s="93">
        <v>1</v>
      </c>
      <c r="I65" s="93"/>
      <c r="J65" s="93"/>
      <c r="K65" s="93"/>
      <c r="L65" s="93"/>
      <c r="M65" s="93"/>
      <c r="N65" s="95"/>
      <c r="O65" s="93"/>
      <c r="P65" s="95"/>
      <c r="Q65" s="93"/>
      <c r="R65" s="93"/>
      <c r="S65" s="93"/>
      <c r="T65" s="93"/>
      <c r="U65" s="93"/>
      <c r="V65" s="93"/>
      <c r="W65" s="93">
        <v>1</v>
      </c>
      <c r="X65" s="93"/>
      <c r="Y65" s="93"/>
      <c r="Z65" s="93"/>
      <c r="AA65" s="93"/>
      <c r="AB65" s="93">
        <v>1</v>
      </c>
      <c r="AC65" s="93"/>
      <c r="AD65" s="93"/>
      <c r="AE65" s="93"/>
      <c r="AF65" s="96"/>
      <c r="AG65" s="96"/>
      <c r="AH65" s="96"/>
      <c r="AI65" s="96"/>
      <c r="AJ65" s="96"/>
      <c r="AK65" s="95"/>
      <c r="AL65" s="96"/>
      <c r="AM65" s="96">
        <v>1</v>
      </c>
      <c r="AN65" s="96"/>
      <c r="AO65" s="95"/>
      <c r="AP65" s="95"/>
      <c r="AQ65" s="95"/>
      <c r="AR65" s="96"/>
      <c r="AS65" s="96">
        <v>1</v>
      </c>
      <c r="AT65" s="96"/>
      <c r="AU65" s="96"/>
      <c r="AV65" s="96"/>
      <c r="AW65" s="96"/>
      <c r="AX65" s="95">
        <v>1</v>
      </c>
      <c r="AY65" s="96"/>
      <c r="AZ65" s="96"/>
      <c r="BA65" s="96"/>
      <c r="BB65" s="96"/>
      <c r="BC65" s="96"/>
      <c r="BD65" s="96"/>
      <c r="BE65" s="96"/>
      <c r="BF65" s="96"/>
      <c r="BG65" s="93"/>
      <c r="BH65" s="93"/>
      <c r="BI65" s="93"/>
      <c r="BJ65" s="93"/>
      <c r="BK65" s="93">
        <v>1</v>
      </c>
      <c r="BL65" s="93"/>
      <c r="BM65" s="93">
        <v>1</v>
      </c>
      <c r="BN65" s="93"/>
      <c r="BO65" s="93"/>
      <c r="BP65" s="93"/>
      <c r="BQ65" s="93"/>
      <c r="BR65" s="114"/>
      <c r="BS65" s="81">
        <f t="shared" si="16"/>
        <v>3</v>
      </c>
      <c r="BT65" s="82">
        <f t="shared" si="17"/>
        <v>3</v>
      </c>
      <c r="BU65" s="83">
        <f t="shared" si="18"/>
        <v>2</v>
      </c>
      <c r="BV65" s="80">
        <f t="shared" si="3"/>
        <v>8</v>
      </c>
    </row>
    <row r="66" spans="1:74" x14ac:dyDescent="0.4">
      <c r="A66" s="521" t="s">
        <v>8</v>
      </c>
      <c r="B66" s="209" t="s">
        <v>265</v>
      </c>
      <c r="C66" s="197"/>
      <c r="D66" s="94"/>
      <c r="E66" s="93"/>
      <c r="F66" s="93"/>
      <c r="G66" s="93"/>
      <c r="H66" s="95">
        <v>1</v>
      </c>
      <c r="I66" s="93"/>
      <c r="J66" s="93"/>
      <c r="K66" s="93"/>
      <c r="L66" s="93"/>
      <c r="M66" s="93"/>
      <c r="N66" s="93"/>
      <c r="O66" s="93"/>
      <c r="P66" s="95"/>
      <c r="Q66" s="93"/>
      <c r="R66" s="93"/>
      <c r="S66" s="93"/>
      <c r="T66" s="93"/>
      <c r="U66" s="93"/>
      <c r="V66" s="93"/>
      <c r="W66" s="93">
        <v>1</v>
      </c>
      <c r="X66" s="93"/>
      <c r="Y66" s="93"/>
      <c r="Z66" s="93"/>
      <c r="AA66" s="93"/>
      <c r="AB66" s="93">
        <v>1</v>
      </c>
      <c r="AC66" s="93"/>
      <c r="AD66" s="93"/>
      <c r="AE66" s="93"/>
      <c r="AF66" s="96"/>
      <c r="AG66" s="96"/>
      <c r="AH66" s="95">
        <v>1</v>
      </c>
      <c r="AI66" s="95"/>
      <c r="AJ66" s="96"/>
      <c r="AK66" s="96"/>
      <c r="AL66" s="96"/>
      <c r="AM66" s="96">
        <v>1</v>
      </c>
      <c r="AN66" s="96"/>
      <c r="AO66" s="96"/>
      <c r="AP66" s="96"/>
      <c r="AQ66" s="96"/>
      <c r="AR66" s="96"/>
      <c r="AS66" s="96">
        <v>1</v>
      </c>
      <c r="AT66" s="96"/>
      <c r="AU66" s="96"/>
      <c r="AV66" s="96"/>
      <c r="AW66" s="96"/>
      <c r="AX66" s="96">
        <v>1</v>
      </c>
      <c r="AY66" s="96"/>
      <c r="AZ66" s="96"/>
      <c r="BA66" s="95"/>
      <c r="BB66" s="96"/>
      <c r="BC66" s="96"/>
      <c r="BD66" s="96"/>
      <c r="BE66" s="96"/>
      <c r="BF66" s="96"/>
      <c r="BG66" s="93"/>
      <c r="BH66" s="93"/>
      <c r="BI66" s="93"/>
      <c r="BJ66" s="93"/>
      <c r="BK66" s="93">
        <v>1</v>
      </c>
      <c r="BL66" s="93"/>
      <c r="BM66" s="93">
        <v>1</v>
      </c>
      <c r="BN66" s="93"/>
      <c r="BO66" s="93"/>
      <c r="BP66" s="93"/>
      <c r="BQ66" s="93"/>
      <c r="BR66" s="114"/>
      <c r="BS66" s="81">
        <f t="shared" si="16"/>
        <v>3</v>
      </c>
      <c r="BT66" s="82">
        <f t="shared" si="17"/>
        <v>4</v>
      </c>
      <c r="BU66" s="83">
        <f t="shared" si="18"/>
        <v>2</v>
      </c>
      <c r="BV66" s="80">
        <f t="shared" si="3"/>
        <v>9</v>
      </c>
    </row>
    <row r="67" spans="1:74" x14ac:dyDescent="0.4">
      <c r="A67" s="521" t="s">
        <v>7</v>
      </c>
      <c r="B67" s="209" t="s">
        <v>293</v>
      </c>
      <c r="C67" s="197"/>
      <c r="D67" s="94"/>
      <c r="E67" s="93"/>
      <c r="F67" s="93"/>
      <c r="G67" s="93"/>
      <c r="H67" s="95">
        <v>1</v>
      </c>
      <c r="I67" s="93"/>
      <c r="J67" s="93"/>
      <c r="K67" s="93"/>
      <c r="L67" s="93"/>
      <c r="M67" s="93"/>
      <c r="N67" s="93"/>
      <c r="O67" s="93"/>
      <c r="P67" s="95"/>
      <c r="Q67" s="93"/>
      <c r="R67" s="93"/>
      <c r="S67" s="93"/>
      <c r="T67" s="93"/>
      <c r="U67" s="93"/>
      <c r="V67" s="93"/>
      <c r="W67" s="93">
        <v>1</v>
      </c>
      <c r="X67" s="93"/>
      <c r="Y67" s="93"/>
      <c r="Z67" s="93"/>
      <c r="AA67" s="93"/>
      <c r="AB67" s="93">
        <v>1</v>
      </c>
      <c r="AC67" s="93"/>
      <c r="AD67" s="93"/>
      <c r="AE67" s="93"/>
      <c r="AF67" s="96"/>
      <c r="AG67" s="96"/>
      <c r="AH67" s="95">
        <v>1</v>
      </c>
      <c r="AI67" s="95"/>
      <c r="AJ67" s="96"/>
      <c r="AK67" s="96"/>
      <c r="AL67" s="96"/>
      <c r="AM67" s="96">
        <v>1</v>
      </c>
      <c r="AN67" s="96"/>
      <c r="AO67" s="96"/>
      <c r="AP67" s="96"/>
      <c r="AQ67" s="96"/>
      <c r="AR67" s="96"/>
      <c r="AS67" s="96">
        <v>1</v>
      </c>
      <c r="AT67" s="96"/>
      <c r="AU67" s="96"/>
      <c r="AV67" s="96"/>
      <c r="AW67" s="96"/>
      <c r="AX67" s="96">
        <v>1</v>
      </c>
      <c r="AY67" s="96"/>
      <c r="AZ67" s="96"/>
      <c r="BA67" s="95"/>
      <c r="BB67" s="96"/>
      <c r="BC67" s="96"/>
      <c r="BD67" s="96"/>
      <c r="BE67" s="96"/>
      <c r="BF67" s="96"/>
      <c r="BG67" s="93"/>
      <c r="BH67" s="93"/>
      <c r="BI67" s="93"/>
      <c r="BJ67" s="93"/>
      <c r="BK67" s="93">
        <v>1</v>
      </c>
      <c r="BL67" s="93"/>
      <c r="BM67" s="93">
        <v>1</v>
      </c>
      <c r="BN67" s="93"/>
      <c r="BO67" s="93"/>
      <c r="BP67" s="93"/>
      <c r="BQ67" s="93"/>
      <c r="BR67" s="114"/>
      <c r="BS67" s="81">
        <f t="shared" si="16"/>
        <v>3</v>
      </c>
      <c r="BT67" s="82">
        <f t="shared" si="17"/>
        <v>4</v>
      </c>
      <c r="BU67" s="83">
        <f t="shared" si="18"/>
        <v>2</v>
      </c>
      <c r="BV67" s="80">
        <f t="shared" si="3"/>
        <v>9</v>
      </c>
    </row>
    <row r="68" spans="1:74" x14ac:dyDescent="0.4">
      <c r="A68" s="521" t="s">
        <v>6</v>
      </c>
      <c r="B68" s="519" t="s">
        <v>295</v>
      </c>
      <c r="C68" s="98"/>
      <c r="D68" s="94"/>
      <c r="E68" s="93"/>
      <c r="F68" s="93"/>
      <c r="G68" s="93"/>
      <c r="H68" s="95">
        <v>1</v>
      </c>
      <c r="I68" s="93"/>
      <c r="J68" s="93"/>
      <c r="K68" s="93"/>
      <c r="L68" s="93"/>
      <c r="M68" s="93"/>
      <c r="N68" s="93"/>
      <c r="O68" s="93"/>
      <c r="P68" s="95"/>
      <c r="Q68" s="93"/>
      <c r="R68" s="93"/>
      <c r="S68" s="93"/>
      <c r="T68" s="93"/>
      <c r="U68" s="93"/>
      <c r="V68" s="93"/>
      <c r="W68" s="93">
        <v>1</v>
      </c>
      <c r="X68" s="93"/>
      <c r="Y68" s="93"/>
      <c r="Z68" s="93"/>
      <c r="AA68" s="93"/>
      <c r="AB68" s="93">
        <v>1</v>
      </c>
      <c r="AC68" s="93"/>
      <c r="AD68" s="93"/>
      <c r="AE68" s="93"/>
      <c r="AF68" s="96"/>
      <c r="AG68" s="96"/>
      <c r="AH68" s="95">
        <v>1</v>
      </c>
      <c r="AI68" s="95"/>
      <c r="AJ68" s="96"/>
      <c r="AK68" s="96"/>
      <c r="AL68" s="96"/>
      <c r="AM68" s="96">
        <v>1</v>
      </c>
      <c r="AN68" s="96"/>
      <c r="AO68" s="96"/>
      <c r="AP68" s="96"/>
      <c r="AQ68" s="96"/>
      <c r="AR68" s="96"/>
      <c r="AS68" s="96">
        <v>1</v>
      </c>
      <c r="AT68" s="96"/>
      <c r="AU68" s="96"/>
      <c r="AV68" s="96"/>
      <c r="AW68" s="96"/>
      <c r="AX68" s="96">
        <v>1</v>
      </c>
      <c r="AY68" s="96"/>
      <c r="AZ68" s="96"/>
      <c r="BA68" s="95"/>
      <c r="BB68" s="96"/>
      <c r="BC68" s="96"/>
      <c r="BD68" s="96"/>
      <c r="BE68" s="96"/>
      <c r="BF68" s="96"/>
      <c r="BG68" s="93"/>
      <c r="BH68" s="93"/>
      <c r="BI68" s="93"/>
      <c r="BJ68" s="93"/>
      <c r="BK68" s="93">
        <v>1</v>
      </c>
      <c r="BL68" s="93"/>
      <c r="BM68" s="93">
        <v>1</v>
      </c>
      <c r="BN68" s="93"/>
      <c r="BO68" s="93"/>
      <c r="BP68" s="93"/>
      <c r="BQ68" s="93"/>
      <c r="BR68" s="114"/>
      <c r="BS68" s="81">
        <f t="shared" si="16"/>
        <v>3</v>
      </c>
      <c r="BT68" s="84">
        <f t="shared" si="17"/>
        <v>4</v>
      </c>
      <c r="BU68" s="85">
        <f t="shared" si="18"/>
        <v>2</v>
      </c>
      <c r="BV68" s="80">
        <f>SUM(BS68:BU68)</f>
        <v>9</v>
      </c>
    </row>
    <row r="69" spans="1:74" x14ac:dyDescent="0.4">
      <c r="A69" s="521" t="s">
        <v>5</v>
      </c>
      <c r="B69" s="519" t="s">
        <v>290</v>
      </c>
      <c r="C69" s="98"/>
      <c r="D69" s="167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8">
        <v>1</v>
      </c>
      <c r="V69" s="166">
        <v>1</v>
      </c>
      <c r="W69" s="166"/>
      <c r="X69" s="141"/>
      <c r="Y69" s="168">
        <v>1</v>
      </c>
      <c r="Z69" s="168"/>
      <c r="AA69" s="168">
        <v>1</v>
      </c>
      <c r="AB69" s="168"/>
      <c r="AC69" s="166"/>
      <c r="AD69" s="166"/>
      <c r="AE69" s="166"/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>
        <v>1</v>
      </c>
      <c r="AW69" s="169">
        <v>1</v>
      </c>
      <c r="AX69" s="169"/>
      <c r="AY69" s="169"/>
      <c r="AZ69" s="169"/>
      <c r="BA69" s="169"/>
      <c r="BB69" s="168"/>
      <c r="BC69" s="168"/>
      <c r="BD69" s="168"/>
      <c r="BE69" s="169">
        <v>1</v>
      </c>
      <c r="BF69" s="169"/>
      <c r="BG69" s="166"/>
      <c r="BH69" s="166"/>
      <c r="BI69" s="166"/>
      <c r="BJ69" s="166"/>
      <c r="BK69" s="166">
        <v>1</v>
      </c>
      <c r="BL69" s="166"/>
      <c r="BM69" s="166"/>
      <c r="BN69" s="166">
        <v>1</v>
      </c>
      <c r="BO69" s="166"/>
      <c r="BP69" s="166"/>
      <c r="BQ69" s="166"/>
      <c r="BR69" s="171"/>
      <c r="BS69" s="81">
        <f t="shared" si="16"/>
        <v>4</v>
      </c>
      <c r="BT69" s="82">
        <f t="shared" si="17"/>
        <v>3</v>
      </c>
      <c r="BU69" s="83">
        <f t="shared" si="18"/>
        <v>2</v>
      </c>
      <c r="BV69" s="80">
        <f>SUM(BS69:BU69)</f>
        <v>9</v>
      </c>
    </row>
    <row r="70" spans="1:74" x14ac:dyDescent="0.4">
      <c r="A70" s="522" t="s">
        <v>20</v>
      </c>
      <c r="B70" s="209" t="s">
        <v>266</v>
      </c>
      <c r="C70" s="198"/>
      <c r="D70" s="100"/>
      <c r="E70" s="101">
        <v>1</v>
      </c>
      <c r="F70" s="101"/>
      <c r="G70" s="101"/>
      <c r="H70" s="101"/>
      <c r="I70" s="101"/>
      <c r="J70" s="101">
        <v>1</v>
      </c>
      <c r="K70" s="101"/>
      <c r="L70" s="101"/>
      <c r="M70" s="101"/>
      <c r="N70" s="101"/>
      <c r="O70" s="102">
        <v>1</v>
      </c>
      <c r="P70" s="101"/>
      <c r="Q70" s="101"/>
      <c r="R70" s="101"/>
      <c r="S70" s="101"/>
      <c r="T70" s="101"/>
      <c r="U70" s="101"/>
      <c r="V70" s="102"/>
      <c r="W70" s="101">
        <v>1</v>
      </c>
      <c r="X70" s="101"/>
      <c r="Y70" s="101"/>
      <c r="Z70" s="101"/>
      <c r="AA70" s="101"/>
      <c r="AB70" s="101">
        <v>1</v>
      </c>
      <c r="AC70" s="101"/>
      <c r="AD70" s="101"/>
      <c r="AE70" s="101">
        <v>1</v>
      </c>
      <c r="AF70" s="99"/>
      <c r="AG70" s="99"/>
      <c r="AH70" s="102">
        <v>1</v>
      </c>
      <c r="AI70" s="99"/>
      <c r="AJ70" s="99"/>
      <c r="AK70" s="99">
        <v>1</v>
      </c>
      <c r="AL70" s="102"/>
      <c r="AM70" s="99"/>
      <c r="AN70" s="99"/>
      <c r="AO70" s="102"/>
      <c r="AP70" s="102"/>
      <c r="AQ70" s="102">
        <v>1</v>
      </c>
      <c r="AR70" s="99"/>
      <c r="AS70" s="99">
        <v>1</v>
      </c>
      <c r="AT70" s="99"/>
      <c r="AU70" s="99"/>
      <c r="AV70" s="99"/>
      <c r="AW70" s="99"/>
      <c r="AX70" s="99"/>
      <c r="AY70" s="102"/>
      <c r="AZ70" s="102"/>
      <c r="BA70" s="99"/>
      <c r="BB70" s="99"/>
      <c r="BC70" s="99">
        <v>1</v>
      </c>
      <c r="BD70" s="99"/>
      <c r="BE70" s="99"/>
      <c r="BF70" s="102"/>
      <c r="BG70" s="101">
        <v>1</v>
      </c>
      <c r="BH70" s="101"/>
      <c r="BI70" s="101"/>
      <c r="BJ70" s="101"/>
      <c r="BK70" s="101">
        <v>1</v>
      </c>
      <c r="BL70" s="101"/>
      <c r="BM70" s="101"/>
      <c r="BN70" s="101"/>
      <c r="BO70" s="101"/>
      <c r="BP70" s="101"/>
      <c r="BQ70" s="101"/>
      <c r="BR70" s="119"/>
      <c r="BS70" s="86">
        <f t="shared" si="16"/>
        <v>5</v>
      </c>
      <c r="BT70" s="87">
        <f t="shared" si="17"/>
        <v>7</v>
      </c>
      <c r="BU70" s="88">
        <f t="shared" si="18"/>
        <v>1</v>
      </c>
      <c r="BV70" s="80">
        <f>SUM(BS70:BU70)</f>
        <v>13</v>
      </c>
    </row>
    <row r="71" spans="1:74" ht="19.8" x14ac:dyDescent="0.4">
      <c r="A71" s="184" t="s">
        <v>261</v>
      </c>
      <c r="B71" s="210" t="s">
        <v>253</v>
      </c>
      <c r="C71" s="151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72"/>
      <c r="BS71" s="153"/>
      <c r="BT71" s="152"/>
      <c r="BU71" s="152"/>
      <c r="BV71" s="150"/>
    </row>
    <row r="72" spans="1:74" x14ac:dyDescent="0.4">
      <c r="A72" s="183" t="s">
        <v>10</v>
      </c>
      <c r="B72" s="211" t="s">
        <v>255</v>
      </c>
      <c r="C72" s="169">
        <v>1</v>
      </c>
      <c r="D72" s="141">
        <v>1</v>
      </c>
      <c r="E72" s="166">
        <v>1</v>
      </c>
      <c r="F72" s="166">
        <v>1</v>
      </c>
      <c r="G72" s="166">
        <v>1</v>
      </c>
      <c r="H72" s="166"/>
      <c r="I72" s="166"/>
      <c r="J72" s="166"/>
      <c r="K72" s="166"/>
      <c r="L72" s="166"/>
      <c r="M72" s="166"/>
      <c r="N72" s="166">
        <v>1</v>
      </c>
      <c r="O72" s="166"/>
      <c r="P72" s="166">
        <v>1</v>
      </c>
      <c r="Q72" s="166"/>
      <c r="R72" s="170"/>
      <c r="S72" s="166"/>
      <c r="T72" s="166">
        <v>1</v>
      </c>
      <c r="U72" s="168"/>
      <c r="V72" s="166"/>
      <c r="W72" s="166"/>
      <c r="X72" s="166"/>
      <c r="Y72" s="166"/>
      <c r="Z72" s="166"/>
      <c r="AA72" s="166"/>
      <c r="AB72" s="166">
        <v>1</v>
      </c>
      <c r="AC72" s="166">
        <v>1</v>
      </c>
      <c r="AD72" s="166">
        <v>1</v>
      </c>
      <c r="AE72" s="166">
        <v>1</v>
      </c>
      <c r="AF72" s="169">
        <v>1</v>
      </c>
      <c r="AG72" s="169"/>
      <c r="AH72" s="169">
        <v>1</v>
      </c>
      <c r="AI72" s="169">
        <v>1</v>
      </c>
      <c r="AJ72" s="169"/>
      <c r="AK72" s="169"/>
      <c r="AL72" s="169"/>
      <c r="AM72" s="169"/>
      <c r="AN72" s="169"/>
      <c r="AO72" s="169"/>
      <c r="AP72" s="169">
        <v>1</v>
      </c>
      <c r="AQ72" s="169"/>
      <c r="AR72" s="169"/>
      <c r="AS72" s="169"/>
      <c r="AT72" s="169"/>
      <c r="AU72" s="169"/>
      <c r="AV72" s="168">
        <v>1</v>
      </c>
      <c r="AW72" s="168"/>
      <c r="AX72" s="169"/>
      <c r="AY72" s="169">
        <v>1</v>
      </c>
      <c r="AZ72" s="169">
        <v>1</v>
      </c>
      <c r="BA72" s="169"/>
      <c r="BB72" s="169"/>
      <c r="BC72" s="169"/>
      <c r="BD72" s="169"/>
      <c r="BE72" s="169">
        <v>1</v>
      </c>
      <c r="BF72" s="169"/>
      <c r="BG72" s="166"/>
      <c r="BH72" s="166"/>
      <c r="BI72" s="166"/>
      <c r="BJ72" s="166"/>
      <c r="BK72" s="166">
        <v>1</v>
      </c>
      <c r="BL72" s="166">
        <v>1</v>
      </c>
      <c r="BM72" s="166"/>
      <c r="BN72" s="166">
        <v>1</v>
      </c>
      <c r="BO72" s="166"/>
      <c r="BP72" s="166"/>
      <c r="BQ72" s="166"/>
      <c r="BR72" s="171"/>
      <c r="BS72" s="157">
        <f t="shared" ref="BS72:BS78" si="19">SUM(C72:AB72)</f>
        <v>9</v>
      </c>
      <c r="BT72" s="158">
        <f t="shared" ref="BT72:BT78" si="20">SUM(AC72:BJ72)</f>
        <v>11</v>
      </c>
      <c r="BU72" s="159">
        <f t="shared" ref="BU72:BU78" si="21">SUM(BK72:BR72)</f>
        <v>3</v>
      </c>
      <c r="BV72" s="155">
        <f t="shared" ref="BV72:BV78" si="22">SUM(BS72:BU72)</f>
        <v>23</v>
      </c>
    </row>
    <row r="73" spans="1:74" x14ac:dyDescent="0.4">
      <c r="A73" s="183" t="s">
        <v>9</v>
      </c>
      <c r="B73" s="182" t="s">
        <v>256</v>
      </c>
      <c r="C73" s="169">
        <v>1</v>
      </c>
      <c r="D73" s="167"/>
      <c r="E73" s="166"/>
      <c r="F73" s="166"/>
      <c r="G73" s="166"/>
      <c r="H73" s="166"/>
      <c r="I73" s="166"/>
      <c r="J73" s="166"/>
      <c r="K73" s="166"/>
      <c r="L73" s="166">
        <v>1</v>
      </c>
      <c r="M73" s="166">
        <v>1</v>
      </c>
      <c r="N73" s="168"/>
      <c r="O73" s="166"/>
      <c r="P73" s="168">
        <v>1</v>
      </c>
      <c r="Q73" s="166"/>
      <c r="R73" s="166"/>
      <c r="S73" s="166"/>
      <c r="T73" s="166">
        <v>1</v>
      </c>
      <c r="U73" s="166"/>
      <c r="V73" s="166"/>
      <c r="W73" s="166"/>
      <c r="X73" s="166"/>
      <c r="Y73" s="166"/>
      <c r="Z73" s="166"/>
      <c r="AA73" s="166"/>
      <c r="AB73" s="166">
        <v>1</v>
      </c>
      <c r="AC73" s="166">
        <v>1</v>
      </c>
      <c r="AD73" s="166"/>
      <c r="AE73" s="166"/>
      <c r="AF73" s="169"/>
      <c r="AG73" s="169"/>
      <c r="AH73" s="169"/>
      <c r="AI73" s="169"/>
      <c r="AJ73" s="169"/>
      <c r="AK73" s="168"/>
      <c r="AL73" s="169"/>
      <c r="AM73" s="169"/>
      <c r="AN73" s="169">
        <v>1</v>
      </c>
      <c r="AO73" s="168">
        <v>1</v>
      </c>
      <c r="AP73" s="168"/>
      <c r="AQ73" s="168">
        <v>1</v>
      </c>
      <c r="AR73" s="169"/>
      <c r="AS73" s="169"/>
      <c r="AT73" s="169"/>
      <c r="AU73" s="169"/>
      <c r="AV73" s="169"/>
      <c r="AW73" s="169"/>
      <c r="AX73" s="168"/>
      <c r="AY73" s="169"/>
      <c r="AZ73" s="169">
        <v>1</v>
      </c>
      <c r="BA73" s="169"/>
      <c r="BB73" s="169"/>
      <c r="BC73" s="169"/>
      <c r="BD73" s="169"/>
      <c r="BE73" s="169"/>
      <c r="BF73" s="169"/>
      <c r="BG73" s="166"/>
      <c r="BH73" s="166"/>
      <c r="BI73" s="166"/>
      <c r="BJ73" s="166"/>
      <c r="BK73" s="166">
        <v>1</v>
      </c>
      <c r="BL73" s="166">
        <v>1</v>
      </c>
      <c r="BM73" s="166"/>
      <c r="BN73" s="166">
        <v>1</v>
      </c>
      <c r="BO73" s="166"/>
      <c r="BP73" s="166"/>
      <c r="BQ73" s="166"/>
      <c r="BR73" s="171"/>
      <c r="BS73" s="157">
        <f t="shared" si="19"/>
        <v>6</v>
      </c>
      <c r="BT73" s="158">
        <f t="shared" si="20"/>
        <v>5</v>
      </c>
      <c r="BU73" s="159">
        <f t="shared" si="21"/>
        <v>3</v>
      </c>
      <c r="BV73" s="155">
        <f t="shared" si="22"/>
        <v>14</v>
      </c>
    </row>
    <row r="74" spans="1:74" x14ac:dyDescent="0.4">
      <c r="A74" s="183" t="s">
        <v>8</v>
      </c>
      <c r="B74" s="182" t="s">
        <v>257</v>
      </c>
      <c r="C74" s="169">
        <v>1</v>
      </c>
      <c r="D74" s="141">
        <v>1</v>
      </c>
      <c r="E74" s="166">
        <v>1</v>
      </c>
      <c r="F74" s="166">
        <v>1</v>
      </c>
      <c r="G74" s="166">
        <v>1</v>
      </c>
      <c r="H74" s="166"/>
      <c r="I74" s="166"/>
      <c r="J74" s="166"/>
      <c r="K74" s="166"/>
      <c r="L74" s="166"/>
      <c r="M74" s="166"/>
      <c r="N74" s="166">
        <v>1</v>
      </c>
      <c r="O74" s="166"/>
      <c r="P74" s="166">
        <v>1</v>
      </c>
      <c r="Q74" s="166"/>
      <c r="R74" s="170"/>
      <c r="S74" s="166"/>
      <c r="T74" s="166">
        <v>1</v>
      </c>
      <c r="U74" s="168"/>
      <c r="V74" s="166"/>
      <c r="W74" s="166"/>
      <c r="X74" s="166"/>
      <c r="Y74" s="166"/>
      <c r="Z74" s="166"/>
      <c r="AA74" s="166"/>
      <c r="AB74" s="166">
        <v>1</v>
      </c>
      <c r="AC74" s="166">
        <v>1</v>
      </c>
      <c r="AD74" s="166">
        <v>1</v>
      </c>
      <c r="AE74" s="166">
        <v>1</v>
      </c>
      <c r="AF74" s="169">
        <v>1</v>
      </c>
      <c r="AG74" s="169"/>
      <c r="AH74" s="169">
        <v>1</v>
      </c>
      <c r="AI74" s="169">
        <v>1</v>
      </c>
      <c r="AJ74" s="169"/>
      <c r="AK74" s="169"/>
      <c r="AL74" s="169"/>
      <c r="AM74" s="169"/>
      <c r="AN74" s="169"/>
      <c r="AO74" s="169"/>
      <c r="AP74" s="169">
        <v>1</v>
      </c>
      <c r="AQ74" s="169"/>
      <c r="AR74" s="169"/>
      <c r="AS74" s="169"/>
      <c r="AT74" s="169"/>
      <c r="AU74" s="169"/>
      <c r="AV74" s="168">
        <v>1</v>
      </c>
      <c r="AW74" s="168"/>
      <c r="AX74" s="169"/>
      <c r="AY74" s="169">
        <v>1</v>
      </c>
      <c r="AZ74" s="169">
        <v>1</v>
      </c>
      <c r="BA74" s="169"/>
      <c r="BB74" s="169"/>
      <c r="BC74" s="169"/>
      <c r="BD74" s="169"/>
      <c r="BE74" s="169">
        <v>1</v>
      </c>
      <c r="BF74" s="169"/>
      <c r="BG74" s="166"/>
      <c r="BH74" s="166"/>
      <c r="BI74" s="166"/>
      <c r="BJ74" s="166"/>
      <c r="BK74" s="166">
        <v>1</v>
      </c>
      <c r="BL74" s="166">
        <v>1</v>
      </c>
      <c r="BM74" s="166"/>
      <c r="BN74" s="166">
        <v>1</v>
      </c>
      <c r="BO74" s="166"/>
      <c r="BP74" s="166"/>
      <c r="BQ74" s="166"/>
      <c r="BR74" s="171"/>
      <c r="BS74" s="157">
        <f t="shared" si="19"/>
        <v>9</v>
      </c>
      <c r="BT74" s="158">
        <f t="shared" si="20"/>
        <v>11</v>
      </c>
      <c r="BU74" s="159">
        <f t="shared" si="21"/>
        <v>3</v>
      </c>
      <c r="BV74" s="155">
        <f t="shared" si="22"/>
        <v>23</v>
      </c>
    </row>
    <row r="75" spans="1:74" x14ac:dyDescent="0.4">
      <c r="A75" s="183" t="s">
        <v>7</v>
      </c>
      <c r="B75" s="182" t="s">
        <v>258</v>
      </c>
      <c r="C75" s="169">
        <v>1</v>
      </c>
      <c r="D75" s="167"/>
      <c r="E75" s="166"/>
      <c r="F75" s="166"/>
      <c r="G75" s="166"/>
      <c r="H75" s="166"/>
      <c r="I75" s="166"/>
      <c r="J75" s="166"/>
      <c r="K75" s="166"/>
      <c r="L75" s="166">
        <v>1</v>
      </c>
      <c r="M75" s="166">
        <v>1</v>
      </c>
      <c r="N75" s="168"/>
      <c r="O75" s="166"/>
      <c r="P75" s="168">
        <v>1</v>
      </c>
      <c r="Q75" s="166"/>
      <c r="R75" s="166"/>
      <c r="S75" s="166"/>
      <c r="T75" s="166">
        <v>1</v>
      </c>
      <c r="U75" s="166"/>
      <c r="V75" s="166"/>
      <c r="W75" s="166"/>
      <c r="X75" s="166"/>
      <c r="Y75" s="166"/>
      <c r="Z75" s="166"/>
      <c r="AA75" s="166"/>
      <c r="AB75" s="166">
        <v>1</v>
      </c>
      <c r="AC75" s="166">
        <v>1</v>
      </c>
      <c r="AD75" s="166"/>
      <c r="AE75" s="166"/>
      <c r="AF75" s="169"/>
      <c r="AG75" s="169"/>
      <c r="AH75" s="169"/>
      <c r="AI75" s="169"/>
      <c r="AJ75" s="169"/>
      <c r="AK75" s="168"/>
      <c r="AL75" s="169"/>
      <c r="AM75" s="169"/>
      <c r="AN75" s="169">
        <v>1</v>
      </c>
      <c r="AO75" s="168">
        <v>1</v>
      </c>
      <c r="AP75" s="168"/>
      <c r="AQ75" s="168">
        <v>1</v>
      </c>
      <c r="AR75" s="169"/>
      <c r="AS75" s="169"/>
      <c r="AT75" s="169"/>
      <c r="AU75" s="169"/>
      <c r="AV75" s="169"/>
      <c r="AW75" s="169"/>
      <c r="AX75" s="168"/>
      <c r="AY75" s="169"/>
      <c r="AZ75" s="169">
        <v>1</v>
      </c>
      <c r="BA75" s="169"/>
      <c r="BB75" s="169"/>
      <c r="BC75" s="169"/>
      <c r="BD75" s="169"/>
      <c r="BE75" s="169"/>
      <c r="BF75" s="169"/>
      <c r="BG75" s="166"/>
      <c r="BH75" s="166"/>
      <c r="BI75" s="166"/>
      <c r="BJ75" s="166"/>
      <c r="BK75" s="166">
        <v>1</v>
      </c>
      <c r="BL75" s="166">
        <v>1</v>
      </c>
      <c r="BM75" s="166"/>
      <c r="BN75" s="166">
        <v>1</v>
      </c>
      <c r="BO75" s="166"/>
      <c r="BP75" s="166"/>
      <c r="BQ75" s="166"/>
      <c r="BR75" s="171"/>
      <c r="BS75" s="157">
        <f t="shared" si="19"/>
        <v>6</v>
      </c>
      <c r="BT75" s="158">
        <f t="shared" si="20"/>
        <v>5</v>
      </c>
      <c r="BU75" s="159">
        <f t="shared" si="21"/>
        <v>3</v>
      </c>
      <c r="BV75" s="155">
        <f t="shared" si="22"/>
        <v>14</v>
      </c>
    </row>
    <row r="76" spans="1:74" x14ac:dyDescent="0.4">
      <c r="A76" s="183" t="s">
        <v>6</v>
      </c>
      <c r="B76" s="182" t="s">
        <v>259</v>
      </c>
      <c r="C76" s="169">
        <v>1</v>
      </c>
      <c r="D76" s="141">
        <v>1</v>
      </c>
      <c r="E76" s="166">
        <v>1</v>
      </c>
      <c r="F76" s="166">
        <v>1</v>
      </c>
      <c r="G76" s="166">
        <v>1</v>
      </c>
      <c r="H76" s="166"/>
      <c r="I76" s="166"/>
      <c r="J76" s="166"/>
      <c r="K76" s="166"/>
      <c r="L76" s="166"/>
      <c r="M76" s="166"/>
      <c r="N76" s="166">
        <v>1</v>
      </c>
      <c r="O76" s="166"/>
      <c r="P76" s="166">
        <v>1</v>
      </c>
      <c r="Q76" s="166"/>
      <c r="R76" s="170"/>
      <c r="S76" s="166"/>
      <c r="T76" s="166">
        <v>1</v>
      </c>
      <c r="U76" s="168"/>
      <c r="V76" s="166"/>
      <c r="W76" s="166"/>
      <c r="X76" s="166"/>
      <c r="Y76" s="166"/>
      <c r="Z76" s="166"/>
      <c r="AA76" s="166"/>
      <c r="AB76" s="166">
        <v>1</v>
      </c>
      <c r="AC76" s="166">
        <v>1</v>
      </c>
      <c r="AD76" s="166">
        <v>1</v>
      </c>
      <c r="AE76" s="166">
        <v>1</v>
      </c>
      <c r="AF76" s="169">
        <v>1</v>
      </c>
      <c r="AG76" s="169"/>
      <c r="AH76" s="169">
        <v>1</v>
      </c>
      <c r="AI76" s="169">
        <v>1</v>
      </c>
      <c r="AJ76" s="169"/>
      <c r="AK76" s="169"/>
      <c r="AL76" s="169"/>
      <c r="AM76" s="169"/>
      <c r="AN76" s="169"/>
      <c r="AO76" s="169"/>
      <c r="AP76" s="169">
        <v>1</v>
      </c>
      <c r="AQ76" s="169"/>
      <c r="AR76" s="169"/>
      <c r="AS76" s="169"/>
      <c r="AT76" s="169"/>
      <c r="AU76" s="169"/>
      <c r="AV76" s="168">
        <v>1</v>
      </c>
      <c r="AW76" s="168"/>
      <c r="AX76" s="169"/>
      <c r="AY76" s="169">
        <v>1</v>
      </c>
      <c r="AZ76" s="169">
        <v>1</v>
      </c>
      <c r="BA76" s="169"/>
      <c r="BB76" s="169"/>
      <c r="BC76" s="169"/>
      <c r="BD76" s="169"/>
      <c r="BE76" s="169">
        <v>1</v>
      </c>
      <c r="BF76" s="169"/>
      <c r="BG76" s="166"/>
      <c r="BH76" s="166"/>
      <c r="BI76" s="166"/>
      <c r="BJ76" s="166"/>
      <c r="BK76" s="166">
        <v>1</v>
      </c>
      <c r="BL76" s="166">
        <v>1</v>
      </c>
      <c r="BM76" s="166"/>
      <c r="BN76" s="166">
        <v>1</v>
      </c>
      <c r="BO76" s="166"/>
      <c r="BP76" s="166"/>
      <c r="BQ76" s="166"/>
      <c r="BR76" s="171"/>
      <c r="BS76" s="157">
        <f t="shared" si="19"/>
        <v>9</v>
      </c>
      <c r="BT76" s="160">
        <f t="shared" si="20"/>
        <v>11</v>
      </c>
      <c r="BU76" s="161">
        <f t="shared" si="21"/>
        <v>3</v>
      </c>
      <c r="BV76" s="155">
        <f t="shared" si="22"/>
        <v>23</v>
      </c>
    </row>
    <row r="77" spans="1:74" x14ac:dyDescent="0.4">
      <c r="A77" s="183" t="s">
        <v>5</v>
      </c>
      <c r="B77" s="182" t="s">
        <v>260</v>
      </c>
      <c r="C77" s="169">
        <v>1</v>
      </c>
      <c r="D77" s="167"/>
      <c r="E77" s="166"/>
      <c r="F77" s="166"/>
      <c r="G77" s="166"/>
      <c r="H77" s="166"/>
      <c r="I77" s="166"/>
      <c r="J77" s="166"/>
      <c r="K77" s="166"/>
      <c r="L77" s="166">
        <v>1</v>
      </c>
      <c r="M77" s="166">
        <v>1</v>
      </c>
      <c r="N77" s="168"/>
      <c r="O77" s="166"/>
      <c r="P77" s="168">
        <v>1</v>
      </c>
      <c r="Q77" s="166"/>
      <c r="R77" s="166"/>
      <c r="S77" s="166"/>
      <c r="T77" s="166">
        <v>1</v>
      </c>
      <c r="U77" s="166"/>
      <c r="V77" s="166"/>
      <c r="W77" s="166"/>
      <c r="X77" s="166"/>
      <c r="Y77" s="166"/>
      <c r="Z77" s="166"/>
      <c r="AA77" s="166"/>
      <c r="AB77" s="166">
        <v>1</v>
      </c>
      <c r="AC77" s="166">
        <v>1</v>
      </c>
      <c r="AD77" s="166"/>
      <c r="AE77" s="166"/>
      <c r="AF77" s="169"/>
      <c r="AG77" s="169"/>
      <c r="AH77" s="169"/>
      <c r="AI77" s="169"/>
      <c r="AJ77" s="169"/>
      <c r="AK77" s="168"/>
      <c r="AL77" s="169"/>
      <c r="AM77" s="169"/>
      <c r="AN77" s="169">
        <v>1</v>
      </c>
      <c r="AO77" s="168">
        <v>1</v>
      </c>
      <c r="AP77" s="168"/>
      <c r="AQ77" s="168">
        <v>1</v>
      </c>
      <c r="AR77" s="169"/>
      <c r="AS77" s="169"/>
      <c r="AT77" s="169"/>
      <c r="AU77" s="169"/>
      <c r="AV77" s="169"/>
      <c r="AW77" s="169"/>
      <c r="AX77" s="168"/>
      <c r="AY77" s="169"/>
      <c r="AZ77" s="169">
        <v>1</v>
      </c>
      <c r="BA77" s="169"/>
      <c r="BB77" s="169"/>
      <c r="BC77" s="169"/>
      <c r="BD77" s="169"/>
      <c r="BE77" s="169"/>
      <c r="BF77" s="169"/>
      <c r="BG77" s="166"/>
      <c r="BH77" s="166"/>
      <c r="BI77" s="166"/>
      <c r="BJ77" s="166"/>
      <c r="BK77" s="166">
        <v>1</v>
      </c>
      <c r="BL77" s="166">
        <v>1</v>
      </c>
      <c r="BM77" s="166"/>
      <c r="BN77" s="166">
        <v>1</v>
      </c>
      <c r="BO77" s="166"/>
      <c r="BP77" s="166"/>
      <c r="BQ77" s="166"/>
      <c r="BR77" s="171"/>
      <c r="BS77" s="157">
        <f t="shared" si="19"/>
        <v>6</v>
      </c>
      <c r="BT77" s="158">
        <f t="shared" si="20"/>
        <v>5</v>
      </c>
      <c r="BU77" s="159">
        <f t="shared" si="21"/>
        <v>3</v>
      </c>
      <c r="BV77" s="155">
        <f t="shared" si="22"/>
        <v>14</v>
      </c>
    </row>
    <row r="78" spans="1:74" x14ac:dyDescent="0.4">
      <c r="A78" s="523" t="s">
        <v>20</v>
      </c>
      <c r="B78" s="207" t="s">
        <v>291</v>
      </c>
      <c r="C78" s="98"/>
      <c r="D78" s="167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>
        <v>1</v>
      </c>
      <c r="U78" s="168">
        <v>1</v>
      </c>
      <c r="V78" s="166">
        <v>1</v>
      </c>
      <c r="W78" s="166"/>
      <c r="X78" s="141"/>
      <c r="Y78" s="168">
        <v>1</v>
      </c>
      <c r="Z78" s="168"/>
      <c r="AA78" s="168"/>
      <c r="AB78" s="168"/>
      <c r="AC78" s="166"/>
      <c r="AD78" s="166"/>
      <c r="AE78" s="166"/>
      <c r="AF78" s="169"/>
      <c r="AG78" s="169"/>
      <c r="AH78" s="169"/>
      <c r="AI78" s="169"/>
      <c r="AJ78" s="169"/>
      <c r="AK78" s="169"/>
      <c r="AL78" s="169"/>
      <c r="AM78" s="169"/>
      <c r="AN78" s="169"/>
      <c r="AO78" s="169"/>
      <c r="AP78" s="169"/>
      <c r="AQ78" s="169"/>
      <c r="AR78" s="169"/>
      <c r="AS78" s="169"/>
      <c r="AT78" s="169"/>
      <c r="AU78" s="169">
        <v>1</v>
      </c>
      <c r="AV78" s="169">
        <v>1</v>
      </c>
      <c r="AW78" s="169">
        <v>1</v>
      </c>
      <c r="AX78" s="169"/>
      <c r="AY78" s="169"/>
      <c r="AZ78" s="169"/>
      <c r="BA78" s="169"/>
      <c r="BB78" s="168"/>
      <c r="BC78" s="168"/>
      <c r="BD78" s="168"/>
      <c r="BE78" s="169">
        <v>1</v>
      </c>
      <c r="BF78" s="169"/>
      <c r="BG78" s="166"/>
      <c r="BH78" s="166"/>
      <c r="BI78" s="166"/>
      <c r="BJ78" s="166"/>
      <c r="BK78" s="166">
        <v>1</v>
      </c>
      <c r="BL78" s="166"/>
      <c r="BM78" s="166"/>
      <c r="BN78" s="166">
        <v>1</v>
      </c>
      <c r="BO78" s="166"/>
      <c r="BP78" s="166"/>
      <c r="BQ78" s="166"/>
      <c r="BR78" s="171"/>
      <c r="BS78" s="162">
        <f t="shared" si="19"/>
        <v>4</v>
      </c>
      <c r="BT78" s="163">
        <f t="shared" si="20"/>
        <v>4</v>
      </c>
      <c r="BU78" s="164">
        <f t="shared" si="21"/>
        <v>2</v>
      </c>
      <c r="BV78" s="155">
        <f t="shared" si="22"/>
        <v>10</v>
      </c>
    </row>
    <row r="79" spans="1:74" x14ac:dyDescent="0.4">
      <c r="A79" s="140" t="s">
        <v>241</v>
      </c>
      <c r="B79" s="143" t="s">
        <v>249</v>
      </c>
      <c r="C79" s="76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116"/>
      <c r="BS79" s="78"/>
      <c r="BT79" s="77"/>
      <c r="BU79" s="77"/>
      <c r="BV79" s="75"/>
    </row>
    <row r="80" spans="1:74" x14ac:dyDescent="0.4">
      <c r="A80" s="118" t="s">
        <v>10</v>
      </c>
      <c r="B80" s="29" t="s">
        <v>195</v>
      </c>
      <c r="C80" s="93"/>
      <c r="D80" s="94"/>
      <c r="E80" s="93"/>
      <c r="F80" s="93"/>
      <c r="G80" s="93"/>
      <c r="H80" s="93"/>
      <c r="I80" s="93"/>
      <c r="J80" s="93">
        <v>1</v>
      </c>
      <c r="K80" s="93">
        <v>1</v>
      </c>
      <c r="L80" s="93"/>
      <c r="M80" s="93"/>
      <c r="N80" s="93">
        <v>1</v>
      </c>
      <c r="O80" s="93"/>
      <c r="P80" s="93"/>
      <c r="Q80" s="93"/>
      <c r="R80" s="93"/>
      <c r="S80" s="93"/>
      <c r="T80" s="93"/>
      <c r="U80" s="93">
        <v>1</v>
      </c>
      <c r="V80" s="93"/>
      <c r="W80" s="93"/>
      <c r="X80" s="93"/>
      <c r="Y80" s="93">
        <v>1</v>
      </c>
      <c r="Z80" s="93"/>
      <c r="AA80" s="93"/>
      <c r="AB80" s="93"/>
      <c r="AC80" s="93"/>
      <c r="AD80" s="93"/>
      <c r="AE80" s="93"/>
      <c r="AF80" s="96"/>
      <c r="AG80" s="96"/>
      <c r="AH80" s="96"/>
      <c r="AI80" s="96"/>
      <c r="AJ80" s="96">
        <v>1</v>
      </c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>
        <v>1</v>
      </c>
      <c r="BE80" s="96"/>
      <c r="BF80" s="96"/>
      <c r="BG80" s="93"/>
      <c r="BH80" s="93"/>
      <c r="BI80" s="95"/>
      <c r="BJ80" s="95"/>
      <c r="BK80" s="93">
        <v>1</v>
      </c>
      <c r="BL80" s="93">
        <v>1</v>
      </c>
      <c r="BM80" s="93"/>
      <c r="BN80" s="93">
        <v>1</v>
      </c>
      <c r="BO80" s="93">
        <v>1</v>
      </c>
      <c r="BP80" s="93"/>
      <c r="BQ80" s="93"/>
      <c r="BR80" s="114"/>
      <c r="BS80" s="81">
        <f>SUM(C80:AB80)</f>
        <v>5</v>
      </c>
      <c r="BT80" s="82">
        <f>SUM(AC80:BJ80)</f>
        <v>2</v>
      </c>
      <c r="BU80" s="83">
        <f>SUM(BK80:BR80)</f>
        <v>4</v>
      </c>
      <c r="BV80" s="80">
        <f>SUM(BS80:BU80)</f>
        <v>11</v>
      </c>
    </row>
    <row r="81" spans="1:74" x14ac:dyDescent="0.4">
      <c r="A81" s="118" t="s">
        <v>9</v>
      </c>
      <c r="B81" s="29" t="s">
        <v>196</v>
      </c>
      <c r="C81" s="93"/>
      <c r="D81" s="94"/>
      <c r="E81" s="93"/>
      <c r="F81" s="93"/>
      <c r="G81" s="93"/>
      <c r="H81" s="93"/>
      <c r="I81" s="93"/>
      <c r="J81" s="93">
        <v>1</v>
      </c>
      <c r="K81" s="93">
        <v>1</v>
      </c>
      <c r="L81" s="93"/>
      <c r="M81" s="93">
        <v>1</v>
      </c>
      <c r="N81" s="93"/>
      <c r="O81" s="93"/>
      <c r="P81" s="93"/>
      <c r="Q81" s="93"/>
      <c r="R81" s="93">
        <v>1</v>
      </c>
      <c r="S81" s="93"/>
      <c r="T81" s="93"/>
      <c r="U81" s="93">
        <v>1</v>
      </c>
      <c r="V81" s="93"/>
      <c r="W81" s="93"/>
      <c r="X81" s="93"/>
      <c r="Y81" s="93">
        <v>1</v>
      </c>
      <c r="Z81" s="93"/>
      <c r="AA81" s="93"/>
      <c r="AB81" s="93">
        <v>1</v>
      </c>
      <c r="AC81" s="93"/>
      <c r="AD81" s="93"/>
      <c r="AE81" s="93"/>
      <c r="AF81" s="96"/>
      <c r="AG81" s="96"/>
      <c r="AH81" s="96"/>
      <c r="AI81" s="96"/>
      <c r="AJ81" s="96">
        <v>1</v>
      </c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>
        <v>1</v>
      </c>
      <c r="BE81" s="96"/>
      <c r="BF81" s="96"/>
      <c r="BG81" s="93"/>
      <c r="BH81" s="93"/>
      <c r="BI81" s="95"/>
      <c r="BJ81" s="95"/>
      <c r="BK81" s="93">
        <v>1</v>
      </c>
      <c r="BL81" s="93">
        <v>1</v>
      </c>
      <c r="BM81" s="93"/>
      <c r="BN81" s="93">
        <v>1</v>
      </c>
      <c r="BO81" s="93">
        <v>1</v>
      </c>
      <c r="BP81" s="93"/>
      <c r="BQ81" s="93"/>
      <c r="BR81" s="114"/>
      <c r="BS81" s="81">
        <f>SUM(C81:AB81)</f>
        <v>7</v>
      </c>
      <c r="BT81" s="82">
        <f>SUM(AC81:BJ81)</f>
        <v>2</v>
      </c>
      <c r="BU81" s="83">
        <f>SUM(BK81:BR81)</f>
        <v>4</v>
      </c>
      <c r="BV81" s="80">
        <f>SUM(BS81:BU81)</f>
        <v>13</v>
      </c>
    </row>
    <row r="82" spans="1:74" ht="12.6" thickBot="1" x14ac:dyDescent="0.45">
      <c r="A82" s="118" t="s">
        <v>8</v>
      </c>
      <c r="B82" s="29" t="s">
        <v>197</v>
      </c>
      <c r="C82" s="93"/>
      <c r="D82" s="94"/>
      <c r="E82" s="93"/>
      <c r="F82" s="93"/>
      <c r="G82" s="93"/>
      <c r="H82" s="93"/>
      <c r="I82" s="93"/>
      <c r="J82" s="93">
        <v>1</v>
      </c>
      <c r="K82" s="93">
        <v>1</v>
      </c>
      <c r="L82" s="93"/>
      <c r="M82" s="93"/>
      <c r="N82" s="93"/>
      <c r="O82" s="93"/>
      <c r="P82" s="93"/>
      <c r="Q82" s="93"/>
      <c r="R82" s="93">
        <v>1</v>
      </c>
      <c r="S82" s="93"/>
      <c r="T82" s="93"/>
      <c r="U82" s="93">
        <v>1</v>
      </c>
      <c r="V82" s="93"/>
      <c r="W82" s="93"/>
      <c r="X82" s="93"/>
      <c r="Y82" s="93">
        <v>1</v>
      </c>
      <c r="Z82" s="93"/>
      <c r="AA82" s="93"/>
      <c r="AB82" s="93">
        <v>1</v>
      </c>
      <c r="AC82" s="93"/>
      <c r="AD82" s="93"/>
      <c r="AE82" s="93"/>
      <c r="AF82" s="96"/>
      <c r="AG82" s="96"/>
      <c r="AH82" s="96"/>
      <c r="AI82" s="96"/>
      <c r="AJ82" s="96">
        <v>1</v>
      </c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>
        <v>1</v>
      </c>
      <c r="BE82" s="96"/>
      <c r="BF82" s="96"/>
      <c r="BG82" s="93"/>
      <c r="BH82" s="93"/>
      <c r="BI82" s="95"/>
      <c r="BJ82" s="95"/>
      <c r="BK82" s="93">
        <v>1</v>
      </c>
      <c r="BL82" s="93">
        <v>1</v>
      </c>
      <c r="BM82" s="93"/>
      <c r="BN82" s="93">
        <v>1</v>
      </c>
      <c r="BO82" s="93">
        <v>1</v>
      </c>
      <c r="BP82" s="93"/>
      <c r="BQ82" s="93"/>
      <c r="BR82" s="114"/>
      <c r="BS82" s="162">
        <f>SUM(C82:AB82)</f>
        <v>6</v>
      </c>
      <c r="BT82" s="163">
        <f>SUM(AC82:BJ82)</f>
        <v>2</v>
      </c>
      <c r="BU82" s="164">
        <f>SUM(BK82:BR82)</f>
        <v>4</v>
      </c>
      <c r="BV82" s="186">
        <f>SUM(BS82:BU82)</f>
        <v>12</v>
      </c>
    </row>
    <row r="83" spans="1:74" x14ac:dyDescent="0.4">
      <c r="A83" s="528" t="s">
        <v>215</v>
      </c>
      <c r="B83" s="529"/>
      <c r="C83" s="79">
        <f t="shared" ref="C83:AH83" si="23">SUM(C6:C15,C17:C25,C27:C38,C40:C53,C56:C62,C80:C82)</f>
        <v>2</v>
      </c>
      <c r="D83" s="79">
        <f t="shared" si="23"/>
        <v>1</v>
      </c>
      <c r="E83" s="79">
        <f t="shared" si="23"/>
        <v>4</v>
      </c>
      <c r="F83" s="79">
        <f t="shared" si="23"/>
        <v>2</v>
      </c>
      <c r="G83" s="79">
        <f t="shared" si="23"/>
        <v>7</v>
      </c>
      <c r="H83" s="79">
        <f t="shared" si="23"/>
        <v>9</v>
      </c>
      <c r="I83" s="79">
        <f t="shared" si="23"/>
        <v>3</v>
      </c>
      <c r="J83" s="79">
        <f t="shared" si="23"/>
        <v>4</v>
      </c>
      <c r="K83" s="79">
        <f t="shared" si="23"/>
        <v>10</v>
      </c>
      <c r="L83" s="79">
        <f t="shared" si="23"/>
        <v>3</v>
      </c>
      <c r="M83" s="79">
        <f t="shared" si="23"/>
        <v>6</v>
      </c>
      <c r="N83" s="79">
        <f t="shared" si="23"/>
        <v>7</v>
      </c>
      <c r="O83" s="79">
        <f t="shared" si="23"/>
        <v>4</v>
      </c>
      <c r="P83" s="79">
        <f t="shared" si="23"/>
        <v>3</v>
      </c>
      <c r="Q83" s="79">
        <f t="shared" si="23"/>
        <v>2</v>
      </c>
      <c r="R83" s="79">
        <f t="shared" si="23"/>
        <v>4</v>
      </c>
      <c r="S83" s="79">
        <f t="shared" si="23"/>
        <v>1</v>
      </c>
      <c r="T83" s="79">
        <f t="shared" si="23"/>
        <v>0</v>
      </c>
      <c r="U83" s="79">
        <f t="shared" si="23"/>
        <v>6</v>
      </c>
      <c r="V83" s="79">
        <f t="shared" si="23"/>
        <v>6</v>
      </c>
      <c r="W83" s="79">
        <f t="shared" si="23"/>
        <v>8</v>
      </c>
      <c r="X83" s="79">
        <f t="shared" si="23"/>
        <v>1</v>
      </c>
      <c r="Y83" s="79">
        <f t="shared" si="23"/>
        <v>7</v>
      </c>
      <c r="Z83" s="79">
        <f t="shared" si="23"/>
        <v>2</v>
      </c>
      <c r="AA83" s="79">
        <f t="shared" si="23"/>
        <v>7</v>
      </c>
      <c r="AB83" s="79">
        <f t="shared" si="23"/>
        <v>8</v>
      </c>
      <c r="AC83" s="79">
        <f t="shared" si="23"/>
        <v>4</v>
      </c>
      <c r="AD83" s="79">
        <f t="shared" si="23"/>
        <v>2</v>
      </c>
      <c r="AE83" s="79">
        <f t="shared" si="23"/>
        <v>5</v>
      </c>
      <c r="AF83" s="79">
        <f t="shared" si="23"/>
        <v>4</v>
      </c>
      <c r="AG83" s="79">
        <f t="shared" si="23"/>
        <v>3</v>
      </c>
      <c r="AH83" s="79">
        <f t="shared" si="23"/>
        <v>9</v>
      </c>
      <c r="AI83" s="79">
        <f t="shared" ref="AI83:BN83" si="24">SUM(AI6:AI15,AI17:AI25,AI27:AI38,AI40:AI53,AI56:AI62,AI80:AI82)</f>
        <v>3</v>
      </c>
      <c r="AJ83" s="79">
        <f t="shared" si="24"/>
        <v>9</v>
      </c>
      <c r="AK83" s="79">
        <f t="shared" si="24"/>
        <v>6</v>
      </c>
      <c r="AL83" s="79">
        <f t="shared" si="24"/>
        <v>11</v>
      </c>
      <c r="AM83" s="79">
        <f t="shared" si="24"/>
        <v>15</v>
      </c>
      <c r="AN83" s="79">
        <f t="shared" si="24"/>
        <v>1</v>
      </c>
      <c r="AO83" s="79">
        <f t="shared" si="24"/>
        <v>5</v>
      </c>
      <c r="AP83" s="79">
        <f t="shared" si="24"/>
        <v>5</v>
      </c>
      <c r="AQ83" s="79">
        <f t="shared" si="24"/>
        <v>2</v>
      </c>
      <c r="AR83" s="79">
        <f t="shared" si="24"/>
        <v>1</v>
      </c>
      <c r="AS83" s="79">
        <f t="shared" si="24"/>
        <v>4</v>
      </c>
      <c r="AT83" s="79">
        <f t="shared" si="24"/>
        <v>1</v>
      </c>
      <c r="AU83" s="79">
        <f t="shared" si="24"/>
        <v>1</v>
      </c>
      <c r="AV83" s="79">
        <f t="shared" si="24"/>
        <v>12</v>
      </c>
      <c r="AW83" s="79">
        <f t="shared" si="24"/>
        <v>5</v>
      </c>
      <c r="AX83" s="79">
        <f t="shared" si="24"/>
        <v>8</v>
      </c>
      <c r="AY83" s="79">
        <f t="shared" si="24"/>
        <v>14</v>
      </c>
      <c r="AZ83" s="79">
        <f t="shared" si="24"/>
        <v>3</v>
      </c>
      <c r="BA83" s="79">
        <f t="shared" si="24"/>
        <v>12</v>
      </c>
      <c r="BB83" s="79">
        <f t="shared" si="24"/>
        <v>3</v>
      </c>
      <c r="BC83" s="79">
        <f t="shared" si="24"/>
        <v>9</v>
      </c>
      <c r="BD83" s="79">
        <f t="shared" si="24"/>
        <v>5</v>
      </c>
      <c r="BE83" s="79">
        <f t="shared" si="24"/>
        <v>6</v>
      </c>
      <c r="BF83" s="79">
        <f t="shared" si="24"/>
        <v>9</v>
      </c>
      <c r="BG83" s="79">
        <f t="shared" si="24"/>
        <v>1</v>
      </c>
      <c r="BH83" s="79">
        <f t="shared" si="24"/>
        <v>6</v>
      </c>
      <c r="BI83" s="79">
        <f t="shared" si="24"/>
        <v>1</v>
      </c>
      <c r="BJ83" s="79">
        <f t="shared" si="24"/>
        <v>1</v>
      </c>
      <c r="BK83" s="79">
        <f t="shared" si="24"/>
        <v>47</v>
      </c>
      <c r="BL83" s="79">
        <f t="shared" si="24"/>
        <v>7</v>
      </c>
      <c r="BM83" s="79">
        <f t="shared" si="24"/>
        <v>11</v>
      </c>
      <c r="BN83" s="79">
        <f t="shared" si="24"/>
        <v>12</v>
      </c>
      <c r="BO83" s="79">
        <f t="shared" ref="BO83:BU83" si="25">SUM(BO6:BO15,BO17:BO25,BO27:BO38,BO40:BO53,BO56:BO62,BO80:BO82)</f>
        <v>4</v>
      </c>
      <c r="BP83" s="79">
        <f t="shared" si="25"/>
        <v>10</v>
      </c>
      <c r="BQ83" s="79">
        <f t="shared" si="25"/>
        <v>6</v>
      </c>
      <c r="BR83" s="187">
        <f t="shared" si="25"/>
        <v>5</v>
      </c>
      <c r="BS83" s="190">
        <f t="shared" si="25"/>
        <v>117</v>
      </c>
      <c r="BT83" s="191">
        <f t="shared" si="25"/>
        <v>186</v>
      </c>
      <c r="BU83" s="191">
        <f t="shared" si="25"/>
        <v>102</v>
      </c>
      <c r="BV83" s="192">
        <f>SUM(BS83:BU83)</f>
        <v>405</v>
      </c>
    </row>
    <row r="84" spans="1:74" x14ac:dyDescent="0.4">
      <c r="A84" s="530" t="s">
        <v>300</v>
      </c>
      <c r="B84" s="531"/>
      <c r="C84" s="185">
        <f t="shared" ref="C84:AH84" si="26">SUM(C6:C15,C17:C25,C27:C38,C40:C53,C64:C70,C80:C82)</f>
        <v>1</v>
      </c>
      <c r="D84" s="185">
        <f t="shared" si="26"/>
        <v>1</v>
      </c>
      <c r="E84" s="185">
        <f t="shared" si="26"/>
        <v>5</v>
      </c>
      <c r="F84" s="185">
        <f t="shared" si="26"/>
        <v>2</v>
      </c>
      <c r="G84" s="185">
        <f t="shared" si="26"/>
        <v>4</v>
      </c>
      <c r="H84" s="185">
        <f t="shared" si="26"/>
        <v>12</v>
      </c>
      <c r="I84" s="185">
        <f t="shared" si="26"/>
        <v>1</v>
      </c>
      <c r="J84" s="185">
        <f t="shared" si="26"/>
        <v>4</v>
      </c>
      <c r="K84" s="185">
        <f t="shared" si="26"/>
        <v>6</v>
      </c>
      <c r="L84" s="185">
        <f t="shared" si="26"/>
        <v>2</v>
      </c>
      <c r="M84" s="185">
        <f t="shared" si="26"/>
        <v>6</v>
      </c>
      <c r="N84" s="185">
        <f t="shared" si="26"/>
        <v>5</v>
      </c>
      <c r="O84" s="185">
        <f t="shared" si="26"/>
        <v>5</v>
      </c>
      <c r="P84" s="185">
        <f t="shared" si="26"/>
        <v>3</v>
      </c>
      <c r="Q84" s="185">
        <f t="shared" si="26"/>
        <v>2</v>
      </c>
      <c r="R84" s="185">
        <f t="shared" si="26"/>
        <v>4</v>
      </c>
      <c r="S84" s="185">
        <f t="shared" si="26"/>
        <v>1</v>
      </c>
      <c r="T84" s="185">
        <f t="shared" si="26"/>
        <v>0</v>
      </c>
      <c r="U84" s="185">
        <f t="shared" si="26"/>
        <v>7</v>
      </c>
      <c r="V84" s="185">
        <f t="shared" si="26"/>
        <v>5</v>
      </c>
      <c r="W84" s="185">
        <f t="shared" si="26"/>
        <v>11</v>
      </c>
      <c r="X84" s="185">
        <f t="shared" si="26"/>
        <v>1</v>
      </c>
      <c r="Y84" s="185">
        <f t="shared" si="26"/>
        <v>7</v>
      </c>
      <c r="Z84" s="185">
        <f t="shared" si="26"/>
        <v>2</v>
      </c>
      <c r="AA84" s="185">
        <f t="shared" si="26"/>
        <v>7</v>
      </c>
      <c r="AB84" s="185">
        <f t="shared" si="26"/>
        <v>10</v>
      </c>
      <c r="AC84" s="185">
        <f t="shared" si="26"/>
        <v>2</v>
      </c>
      <c r="AD84" s="185">
        <f t="shared" si="26"/>
        <v>1</v>
      </c>
      <c r="AE84" s="185">
        <f t="shared" si="26"/>
        <v>5</v>
      </c>
      <c r="AF84" s="185">
        <f t="shared" si="26"/>
        <v>4</v>
      </c>
      <c r="AG84" s="185">
        <f t="shared" si="26"/>
        <v>2</v>
      </c>
      <c r="AH84" s="185">
        <f t="shared" si="26"/>
        <v>13</v>
      </c>
      <c r="AI84" s="185">
        <f t="shared" ref="AI84:BO84" si="27">SUM(AI6:AI15,AI17:AI25,AI27:AI38,AI40:AI53,AI64:AI70,AI80:AI82)</f>
        <v>2</v>
      </c>
      <c r="AJ84" s="185">
        <f t="shared" si="27"/>
        <v>5</v>
      </c>
      <c r="AK84" s="185">
        <f t="shared" si="27"/>
        <v>3</v>
      </c>
      <c r="AL84" s="185">
        <f t="shared" si="27"/>
        <v>7</v>
      </c>
      <c r="AM84" s="185">
        <f t="shared" si="27"/>
        <v>19</v>
      </c>
      <c r="AN84" s="185">
        <f t="shared" si="27"/>
        <v>1</v>
      </c>
      <c r="AO84" s="185">
        <f t="shared" si="27"/>
        <v>5</v>
      </c>
      <c r="AP84" s="185">
        <f t="shared" si="27"/>
        <v>2</v>
      </c>
      <c r="AQ84" s="185">
        <f t="shared" si="27"/>
        <v>3</v>
      </c>
      <c r="AR84" s="185">
        <f t="shared" si="27"/>
        <v>1</v>
      </c>
      <c r="AS84" s="185">
        <f t="shared" si="27"/>
        <v>10</v>
      </c>
      <c r="AT84" s="185">
        <f t="shared" si="27"/>
        <v>1</v>
      </c>
      <c r="AU84" s="185">
        <f t="shared" si="27"/>
        <v>1</v>
      </c>
      <c r="AV84" s="185">
        <f t="shared" si="27"/>
        <v>10</v>
      </c>
      <c r="AW84" s="185">
        <f t="shared" si="27"/>
        <v>5</v>
      </c>
      <c r="AX84" s="185">
        <f t="shared" si="27"/>
        <v>11</v>
      </c>
      <c r="AY84" s="185">
        <f t="shared" si="27"/>
        <v>13</v>
      </c>
      <c r="AZ84" s="185">
        <f t="shared" si="27"/>
        <v>2</v>
      </c>
      <c r="BA84" s="185">
        <f t="shared" si="27"/>
        <v>10</v>
      </c>
      <c r="BB84" s="185">
        <f t="shared" si="27"/>
        <v>3</v>
      </c>
      <c r="BC84" s="185">
        <f t="shared" si="27"/>
        <v>8</v>
      </c>
      <c r="BD84" s="185">
        <f t="shared" si="27"/>
        <v>5</v>
      </c>
      <c r="BE84" s="185">
        <f t="shared" si="27"/>
        <v>6</v>
      </c>
      <c r="BF84" s="185">
        <f t="shared" si="27"/>
        <v>8</v>
      </c>
      <c r="BG84" s="185">
        <f t="shared" si="27"/>
        <v>2</v>
      </c>
      <c r="BH84" s="185">
        <f t="shared" si="27"/>
        <v>6</v>
      </c>
      <c r="BI84" s="185">
        <f t="shared" si="27"/>
        <v>1</v>
      </c>
      <c r="BJ84" s="185">
        <f t="shared" si="27"/>
        <v>1</v>
      </c>
      <c r="BK84" s="185">
        <f t="shared" si="27"/>
        <v>47</v>
      </c>
      <c r="BL84" s="185">
        <f t="shared" si="27"/>
        <v>7</v>
      </c>
      <c r="BM84" s="185">
        <f t="shared" si="27"/>
        <v>11</v>
      </c>
      <c r="BN84" s="185">
        <f t="shared" si="27"/>
        <v>12</v>
      </c>
      <c r="BO84" s="185">
        <f t="shared" si="27"/>
        <v>4</v>
      </c>
      <c r="BP84" s="154">
        <f>SUM(BP7:BP16,BP18:BP26,BP28:BP39,BP41:BP54,BP57:BP63,BP81:BP83)</f>
        <v>19</v>
      </c>
      <c r="BQ84" s="185">
        <f>SUM(BQ6:BQ15,BQ17:BQ25,BQ27:BQ38,BQ40:BQ53,BQ64:BQ70,BQ80:BQ82)</f>
        <v>6</v>
      </c>
      <c r="BR84" s="188">
        <f>SUM(BR6:BR15,BR17:BR25,BR27:BR38,BR40:BR53,BR64:BR70,BR80:BR82)</f>
        <v>5</v>
      </c>
      <c r="BS84" s="193">
        <f>SUM(BS6:BS15,BS17:BS25,BS27:BS38,BS40:BS53,BS64:BS70,BS80:BS82)</f>
        <v>114</v>
      </c>
      <c r="BT84" s="185">
        <f>SUM(BT6:BT15,BT17:BT25,BT27:BT38,BT40:BT53,BT64:BT70,BT80:BT82)</f>
        <v>178</v>
      </c>
      <c r="BU84" s="185">
        <f>SUM(BU6:BU15,BU17:BU25,BU27:BU38,BU40:BU53,BU64:BU70,BU80:BU82)</f>
        <v>101</v>
      </c>
      <c r="BV84" s="186">
        <f>SUM(BS84:BU84)</f>
        <v>393</v>
      </c>
    </row>
    <row r="85" spans="1:74" ht="12.6" thickBot="1" x14ac:dyDescent="0.45">
      <c r="A85" s="526" t="s">
        <v>264</v>
      </c>
      <c r="B85" s="527"/>
      <c r="C85" s="156">
        <f t="shared" ref="C85:AH85" si="28">SUM(C6:C15,C17:C25,C27:C38,C40:C53,C72:C78,C80:C82)</f>
        <v>7</v>
      </c>
      <c r="D85" s="156">
        <f t="shared" si="28"/>
        <v>4</v>
      </c>
      <c r="E85" s="156">
        <f t="shared" si="28"/>
        <v>7</v>
      </c>
      <c r="F85" s="156">
        <f t="shared" si="28"/>
        <v>5</v>
      </c>
      <c r="G85" s="156">
        <f t="shared" si="28"/>
        <v>7</v>
      </c>
      <c r="H85" s="156">
        <f t="shared" si="28"/>
        <v>7</v>
      </c>
      <c r="I85" s="156">
        <f t="shared" si="28"/>
        <v>1</v>
      </c>
      <c r="J85" s="156">
        <f t="shared" si="28"/>
        <v>3</v>
      </c>
      <c r="K85" s="156">
        <f t="shared" si="28"/>
        <v>6</v>
      </c>
      <c r="L85" s="156">
        <f t="shared" si="28"/>
        <v>5</v>
      </c>
      <c r="M85" s="156">
        <f t="shared" si="28"/>
        <v>9</v>
      </c>
      <c r="N85" s="156">
        <f t="shared" si="28"/>
        <v>8</v>
      </c>
      <c r="O85" s="156">
        <f t="shared" si="28"/>
        <v>4</v>
      </c>
      <c r="P85" s="156">
        <f t="shared" si="28"/>
        <v>9</v>
      </c>
      <c r="Q85" s="156">
        <f t="shared" si="28"/>
        <v>2</v>
      </c>
      <c r="R85" s="156">
        <f t="shared" si="28"/>
        <v>4</v>
      </c>
      <c r="S85" s="156">
        <f t="shared" si="28"/>
        <v>1</v>
      </c>
      <c r="T85" s="156">
        <f t="shared" si="28"/>
        <v>7</v>
      </c>
      <c r="U85" s="156">
        <f t="shared" si="28"/>
        <v>7</v>
      </c>
      <c r="V85" s="156">
        <f t="shared" si="28"/>
        <v>5</v>
      </c>
      <c r="W85" s="156">
        <f t="shared" si="28"/>
        <v>5</v>
      </c>
      <c r="X85" s="156">
        <f t="shared" si="28"/>
        <v>1</v>
      </c>
      <c r="Y85" s="156">
        <f t="shared" si="28"/>
        <v>7</v>
      </c>
      <c r="Z85" s="156">
        <f t="shared" si="28"/>
        <v>2</v>
      </c>
      <c r="AA85" s="156">
        <f t="shared" si="28"/>
        <v>6</v>
      </c>
      <c r="AB85" s="156">
        <f t="shared" si="28"/>
        <v>10</v>
      </c>
      <c r="AC85" s="156">
        <f t="shared" si="28"/>
        <v>8</v>
      </c>
      <c r="AD85" s="156">
        <f t="shared" si="28"/>
        <v>4</v>
      </c>
      <c r="AE85" s="156">
        <f t="shared" si="28"/>
        <v>7</v>
      </c>
      <c r="AF85" s="156">
        <f t="shared" si="28"/>
        <v>7</v>
      </c>
      <c r="AG85" s="156">
        <f t="shared" si="28"/>
        <v>2</v>
      </c>
      <c r="AH85" s="156">
        <f t="shared" si="28"/>
        <v>12</v>
      </c>
      <c r="AI85" s="156">
        <f t="shared" ref="AI85:BN85" si="29">SUM(AI6:AI15,AI17:AI25,AI27:AI38,AI40:AI53,AI72:AI78,AI80:AI82)</f>
        <v>5</v>
      </c>
      <c r="AJ85" s="156">
        <f t="shared" si="29"/>
        <v>5</v>
      </c>
      <c r="AK85" s="156">
        <f t="shared" si="29"/>
        <v>2</v>
      </c>
      <c r="AL85" s="156">
        <f t="shared" si="29"/>
        <v>7</v>
      </c>
      <c r="AM85" s="156">
        <f t="shared" si="29"/>
        <v>14</v>
      </c>
      <c r="AN85" s="156">
        <f t="shared" si="29"/>
        <v>4</v>
      </c>
      <c r="AO85" s="156">
        <f t="shared" si="29"/>
        <v>8</v>
      </c>
      <c r="AP85" s="156">
        <f t="shared" si="29"/>
        <v>5</v>
      </c>
      <c r="AQ85" s="156">
        <f t="shared" si="29"/>
        <v>5</v>
      </c>
      <c r="AR85" s="156">
        <f t="shared" si="29"/>
        <v>1</v>
      </c>
      <c r="AS85" s="156">
        <f t="shared" si="29"/>
        <v>4</v>
      </c>
      <c r="AT85" s="156">
        <f t="shared" si="29"/>
        <v>1</v>
      </c>
      <c r="AU85" s="156">
        <f t="shared" si="29"/>
        <v>2</v>
      </c>
      <c r="AV85" s="156">
        <f t="shared" si="29"/>
        <v>13</v>
      </c>
      <c r="AW85" s="156">
        <f t="shared" si="29"/>
        <v>5</v>
      </c>
      <c r="AX85" s="156">
        <f t="shared" si="29"/>
        <v>6</v>
      </c>
      <c r="AY85" s="156">
        <f t="shared" si="29"/>
        <v>16</v>
      </c>
      <c r="AZ85" s="156">
        <f t="shared" si="29"/>
        <v>8</v>
      </c>
      <c r="BA85" s="156">
        <f t="shared" si="29"/>
        <v>10</v>
      </c>
      <c r="BB85" s="156">
        <f t="shared" si="29"/>
        <v>3</v>
      </c>
      <c r="BC85" s="156">
        <f t="shared" si="29"/>
        <v>7</v>
      </c>
      <c r="BD85" s="156">
        <f t="shared" si="29"/>
        <v>5</v>
      </c>
      <c r="BE85" s="156">
        <f t="shared" si="29"/>
        <v>9</v>
      </c>
      <c r="BF85" s="156">
        <f t="shared" si="29"/>
        <v>8</v>
      </c>
      <c r="BG85" s="156">
        <f t="shared" si="29"/>
        <v>1</v>
      </c>
      <c r="BH85" s="156">
        <f t="shared" si="29"/>
        <v>6</v>
      </c>
      <c r="BI85" s="156">
        <f t="shared" si="29"/>
        <v>1</v>
      </c>
      <c r="BJ85" s="156">
        <f t="shared" si="29"/>
        <v>1</v>
      </c>
      <c r="BK85" s="156">
        <f t="shared" si="29"/>
        <v>47</v>
      </c>
      <c r="BL85" s="156">
        <f t="shared" si="29"/>
        <v>13</v>
      </c>
      <c r="BM85" s="156">
        <f t="shared" si="29"/>
        <v>6</v>
      </c>
      <c r="BN85" s="156">
        <f t="shared" si="29"/>
        <v>18</v>
      </c>
      <c r="BO85" s="156">
        <f t="shared" ref="BO85:BV85" si="30">SUM(BO6:BO15,BO17:BO25,BO27:BO38,BO40:BO53,BO72:BO78,BO80:BO82)</f>
        <v>4</v>
      </c>
      <c r="BP85" s="156">
        <f t="shared" si="30"/>
        <v>9</v>
      </c>
      <c r="BQ85" s="156">
        <f t="shared" si="30"/>
        <v>6</v>
      </c>
      <c r="BR85" s="189">
        <f t="shared" si="30"/>
        <v>5</v>
      </c>
      <c r="BS85" s="194">
        <f t="shared" si="30"/>
        <v>139</v>
      </c>
      <c r="BT85" s="156">
        <f t="shared" si="30"/>
        <v>202</v>
      </c>
      <c r="BU85" s="156">
        <f t="shared" si="30"/>
        <v>108</v>
      </c>
      <c r="BV85" s="195">
        <f t="shared" si="30"/>
        <v>449</v>
      </c>
    </row>
  </sheetData>
  <mergeCells count="16">
    <mergeCell ref="BY3:BY4"/>
    <mergeCell ref="CF3:CF4"/>
    <mergeCell ref="CG3:CG4"/>
    <mergeCell ref="CH3:CH4"/>
    <mergeCell ref="BZ3:BZ4"/>
    <mergeCell ref="CA3:CA4"/>
    <mergeCell ref="CB3:CB4"/>
    <mergeCell ref="CC3:CC4"/>
    <mergeCell ref="CD3:CD4"/>
    <mergeCell ref="CE3:CE4"/>
    <mergeCell ref="BX3:BX4"/>
    <mergeCell ref="A85:B85"/>
    <mergeCell ref="A83:B83"/>
    <mergeCell ref="A84:B84"/>
    <mergeCell ref="BS3:BV3"/>
    <mergeCell ref="BW3:BW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Q98"/>
  <sheetViews>
    <sheetView zoomScale="20" zoomScaleNormal="20" zoomScaleSheetLayoutView="30" workbookViewId="0">
      <pane xSplit="16" ySplit="8" topLeftCell="Q50" activePane="bottomRight" state="frozen"/>
      <selection pane="topRight" activeCell="Q1" sqref="Q1"/>
      <selection pane="bottomLeft" activeCell="A9" sqref="A9"/>
      <selection pane="bottomRight" activeCell="F89" sqref="F89:F90"/>
    </sheetView>
  </sheetViews>
  <sheetFormatPr defaultColWidth="9.1640625" defaultRowHeight="34.200000000000003" x14ac:dyDescent="1.05"/>
  <cols>
    <col min="1" max="1" width="14.1640625" style="9" customWidth="1"/>
    <col min="2" max="2" width="122.1640625" style="2" customWidth="1"/>
    <col min="3" max="3" width="24" style="13" customWidth="1"/>
    <col min="4" max="4" width="17.5546875" style="13" customWidth="1"/>
    <col min="5" max="5" width="16.1640625" style="2" customWidth="1"/>
    <col min="6" max="6" width="16.5546875" style="2" customWidth="1"/>
    <col min="7" max="8" width="16.1640625" style="2" customWidth="1"/>
    <col min="9" max="9" width="11.5546875" style="2" customWidth="1"/>
    <col min="10" max="10" width="15.27734375" style="2" customWidth="1"/>
    <col min="11" max="12" width="11.5546875" style="2" customWidth="1"/>
    <col min="13" max="13" width="12" style="2" customWidth="1"/>
    <col min="14" max="14" width="11.5546875" style="2" customWidth="1"/>
    <col min="15" max="16" width="15.5546875" style="2" customWidth="1"/>
    <col min="17" max="44" width="11.5546875" style="19" customWidth="1"/>
    <col min="45" max="51" width="9.5546875" style="9" customWidth="1"/>
    <col min="52" max="52" width="16.5546875" style="11" customWidth="1"/>
    <col min="53" max="53" width="15.1640625" style="11" customWidth="1"/>
    <col min="54" max="54" width="9.5546875" style="11" customWidth="1"/>
    <col min="55" max="55" width="11.44140625" style="10" customWidth="1"/>
    <col min="56" max="16384" width="9.1640625" style="10"/>
  </cols>
  <sheetData>
    <row r="1" spans="1:55" s="6" customFormat="1" ht="51.75" customHeight="1" x14ac:dyDescent="0.4">
      <c r="A1" s="594" t="s">
        <v>285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4"/>
      <c r="R1" s="4" t="s">
        <v>254</v>
      </c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1"/>
      <c r="AT1" s="1"/>
      <c r="AU1" s="1"/>
      <c r="AV1" s="3"/>
      <c r="AW1" s="3"/>
      <c r="AX1" s="3"/>
      <c r="AY1" s="3"/>
      <c r="AZ1" s="5"/>
      <c r="BA1" s="5"/>
      <c r="BB1" s="5"/>
    </row>
    <row r="2" spans="1:55" s="6" customFormat="1" ht="37.5" customHeight="1" x14ac:dyDescent="0.4">
      <c r="A2" s="15" t="s">
        <v>43</v>
      </c>
      <c r="B2" s="14"/>
      <c r="C2" s="14"/>
      <c r="D2" s="14"/>
      <c r="E2" s="14"/>
      <c r="G2" s="14"/>
      <c r="H2" s="14"/>
      <c r="I2" s="14"/>
      <c r="J2" s="371"/>
      <c r="K2" s="14"/>
      <c r="L2" s="371"/>
      <c r="M2" s="14"/>
      <c r="N2" s="14"/>
      <c r="O2" s="14"/>
      <c r="P2" s="1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1"/>
      <c r="AT2" s="1"/>
      <c r="AU2" s="1"/>
      <c r="AV2" s="3"/>
      <c r="AW2" s="3"/>
      <c r="AX2" s="3"/>
      <c r="AY2" s="3"/>
      <c r="AZ2" s="5"/>
      <c r="BA2" s="5"/>
      <c r="BB2" s="5"/>
    </row>
    <row r="3" spans="1:55" s="6" customFormat="1" ht="30" customHeight="1" thickBot="1" x14ac:dyDescent="0.45">
      <c r="A3" s="14"/>
      <c r="B3" s="14"/>
      <c r="C3" s="14"/>
      <c r="D3" s="14"/>
      <c r="E3" s="14"/>
      <c r="F3" s="14"/>
      <c r="G3" s="14"/>
      <c r="H3" s="14"/>
      <c r="I3" s="14"/>
      <c r="J3" s="371"/>
      <c r="K3" s="14"/>
      <c r="L3" s="371"/>
      <c r="M3" s="14"/>
      <c r="N3" s="14"/>
      <c r="O3" s="14"/>
      <c r="P3" s="1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1"/>
      <c r="AT3" s="1"/>
      <c r="AU3" s="1"/>
      <c r="AV3" s="3"/>
      <c r="AW3" s="3"/>
      <c r="AX3" s="3"/>
      <c r="AY3" s="3"/>
      <c r="AZ3" s="5"/>
      <c r="BA3" s="5"/>
      <c r="BB3" s="5"/>
      <c r="BC3" s="6" t="s">
        <v>284</v>
      </c>
    </row>
    <row r="4" spans="1:55" s="7" customFormat="1" ht="53.25" customHeight="1" thickBot="1" x14ac:dyDescent="0.45">
      <c r="A4" s="595" t="s">
        <v>11</v>
      </c>
      <c r="B4" s="604" t="s">
        <v>12</v>
      </c>
      <c r="C4" s="598" t="s">
        <v>40</v>
      </c>
      <c r="D4" s="617" t="s">
        <v>97</v>
      </c>
      <c r="E4" s="601" t="s">
        <v>45</v>
      </c>
      <c r="F4" s="602"/>
      <c r="G4" s="602"/>
      <c r="H4" s="602"/>
      <c r="I4" s="602"/>
      <c r="J4" s="602"/>
      <c r="K4" s="602"/>
      <c r="L4" s="602"/>
      <c r="M4" s="602"/>
      <c r="N4" s="602"/>
      <c r="O4" s="602"/>
      <c r="P4" s="603"/>
      <c r="Q4" s="583" t="s">
        <v>46</v>
      </c>
      <c r="R4" s="584"/>
      <c r="S4" s="584"/>
      <c r="T4" s="584"/>
      <c r="U4" s="584"/>
      <c r="V4" s="584"/>
      <c r="W4" s="584"/>
      <c r="X4" s="584"/>
      <c r="Y4" s="584"/>
      <c r="Z4" s="584"/>
      <c r="AA4" s="584"/>
      <c r="AB4" s="584"/>
      <c r="AC4" s="584"/>
      <c r="AD4" s="584"/>
      <c r="AE4" s="584"/>
      <c r="AF4" s="584"/>
      <c r="AG4" s="584"/>
      <c r="AH4" s="584"/>
      <c r="AI4" s="584"/>
      <c r="AJ4" s="584"/>
      <c r="AK4" s="584"/>
      <c r="AL4" s="584"/>
      <c r="AM4" s="584"/>
      <c r="AN4" s="584"/>
      <c r="AO4" s="584"/>
      <c r="AP4" s="584"/>
      <c r="AQ4" s="584"/>
      <c r="AR4" s="585"/>
      <c r="AS4" s="583" t="s">
        <v>51</v>
      </c>
      <c r="AT4" s="584"/>
      <c r="AU4" s="584"/>
      <c r="AV4" s="584"/>
      <c r="AW4" s="584"/>
      <c r="AX4" s="584"/>
      <c r="AY4" s="584"/>
      <c r="AZ4" s="584"/>
      <c r="BA4" s="584"/>
      <c r="BB4" s="584"/>
      <c r="BC4" s="590"/>
    </row>
    <row r="5" spans="1:55" s="7" customFormat="1" ht="53.25" customHeight="1" thickBot="1" x14ac:dyDescent="0.45">
      <c r="A5" s="596"/>
      <c r="B5" s="605"/>
      <c r="C5" s="599"/>
      <c r="D5" s="618"/>
      <c r="E5" s="608" t="s">
        <v>54</v>
      </c>
      <c r="F5" s="610" t="s">
        <v>55</v>
      </c>
      <c r="G5" s="615" t="s">
        <v>49</v>
      </c>
      <c r="H5" s="610" t="s">
        <v>57</v>
      </c>
      <c r="I5" s="612" t="s">
        <v>41</v>
      </c>
      <c r="J5" s="612" t="s">
        <v>303</v>
      </c>
      <c r="K5" s="612" t="s">
        <v>302</v>
      </c>
      <c r="L5" s="591" t="s">
        <v>305</v>
      </c>
      <c r="M5" s="612" t="s">
        <v>304</v>
      </c>
      <c r="N5" s="612" t="s">
        <v>42</v>
      </c>
      <c r="O5" s="610" t="s">
        <v>58</v>
      </c>
      <c r="P5" s="613" t="s">
        <v>56</v>
      </c>
      <c r="Q5" s="586" t="s">
        <v>3</v>
      </c>
      <c r="R5" s="587"/>
      <c r="S5" s="587"/>
      <c r="T5" s="587"/>
      <c r="U5" s="587"/>
      <c r="V5" s="587"/>
      <c r="W5" s="587"/>
      <c r="X5" s="589"/>
      <c r="Y5" s="586" t="s">
        <v>44</v>
      </c>
      <c r="Z5" s="587"/>
      <c r="AA5" s="587"/>
      <c r="AB5" s="587"/>
      <c r="AC5" s="587"/>
      <c r="AD5" s="587"/>
      <c r="AE5" s="587"/>
      <c r="AF5" s="589"/>
      <c r="AG5" s="586" t="s">
        <v>4</v>
      </c>
      <c r="AH5" s="587"/>
      <c r="AI5" s="587"/>
      <c r="AJ5" s="587"/>
      <c r="AK5" s="587"/>
      <c r="AL5" s="587"/>
      <c r="AM5" s="587"/>
      <c r="AN5" s="589"/>
      <c r="AO5" s="586" t="s">
        <v>31</v>
      </c>
      <c r="AP5" s="587"/>
      <c r="AQ5" s="587"/>
      <c r="AR5" s="588"/>
      <c r="AS5" s="627" t="s">
        <v>52</v>
      </c>
      <c r="AT5" s="628"/>
      <c r="AU5" s="628"/>
      <c r="AV5" s="628"/>
      <c r="AW5" s="628"/>
      <c r="AX5" s="628"/>
      <c r="AY5" s="629"/>
      <c r="AZ5" s="583" t="s">
        <v>53</v>
      </c>
      <c r="BA5" s="584"/>
      <c r="BB5" s="584"/>
      <c r="BC5" s="590"/>
    </row>
    <row r="6" spans="1:55" s="7" customFormat="1" ht="52.5" customHeight="1" thickBot="1" x14ac:dyDescent="0.45">
      <c r="A6" s="596"/>
      <c r="B6" s="606"/>
      <c r="C6" s="599"/>
      <c r="D6" s="618"/>
      <c r="E6" s="608"/>
      <c r="F6" s="610"/>
      <c r="G6" s="615"/>
      <c r="H6" s="610"/>
      <c r="I6" s="612"/>
      <c r="J6" s="612"/>
      <c r="K6" s="612"/>
      <c r="L6" s="592"/>
      <c r="M6" s="612"/>
      <c r="N6" s="612"/>
      <c r="O6" s="610"/>
      <c r="P6" s="613"/>
      <c r="Q6" s="583" t="s">
        <v>14</v>
      </c>
      <c r="R6" s="584"/>
      <c r="S6" s="584"/>
      <c r="T6" s="590"/>
      <c r="U6" s="583" t="s">
        <v>15</v>
      </c>
      <c r="V6" s="584"/>
      <c r="W6" s="584"/>
      <c r="X6" s="590"/>
      <c r="Y6" s="583" t="s">
        <v>16</v>
      </c>
      <c r="Z6" s="584"/>
      <c r="AA6" s="584"/>
      <c r="AB6" s="590"/>
      <c r="AC6" s="583" t="s">
        <v>17</v>
      </c>
      <c r="AD6" s="584"/>
      <c r="AE6" s="584"/>
      <c r="AF6" s="590"/>
      <c r="AG6" s="583" t="s">
        <v>29</v>
      </c>
      <c r="AH6" s="584"/>
      <c r="AI6" s="584"/>
      <c r="AJ6" s="585"/>
      <c r="AK6" s="583" t="s">
        <v>30</v>
      </c>
      <c r="AL6" s="584"/>
      <c r="AM6" s="584"/>
      <c r="AN6" s="590"/>
      <c r="AO6" s="583" t="s">
        <v>32</v>
      </c>
      <c r="AP6" s="584"/>
      <c r="AQ6" s="584"/>
      <c r="AR6" s="590"/>
      <c r="AS6" s="623" t="s">
        <v>0</v>
      </c>
      <c r="AT6" s="621" t="s">
        <v>1</v>
      </c>
      <c r="AU6" s="621" t="s">
        <v>2</v>
      </c>
      <c r="AV6" s="621" t="s">
        <v>33</v>
      </c>
      <c r="AW6" s="621" t="s">
        <v>34</v>
      </c>
      <c r="AX6" s="621" t="s">
        <v>35</v>
      </c>
      <c r="AY6" s="619" t="s">
        <v>36</v>
      </c>
      <c r="AZ6" s="625" t="s">
        <v>108</v>
      </c>
      <c r="BA6" s="630" t="s">
        <v>109</v>
      </c>
      <c r="BB6" s="631" t="s">
        <v>110</v>
      </c>
      <c r="BC6" s="633" t="s">
        <v>48</v>
      </c>
    </row>
    <row r="7" spans="1:55" s="7" customFormat="1" ht="302.25" customHeight="1" thickBot="1" x14ac:dyDescent="0.45">
      <c r="A7" s="597"/>
      <c r="B7" s="607"/>
      <c r="C7" s="600"/>
      <c r="D7" s="618"/>
      <c r="E7" s="609"/>
      <c r="F7" s="611"/>
      <c r="G7" s="616"/>
      <c r="H7" s="611"/>
      <c r="I7" s="591"/>
      <c r="J7" s="591"/>
      <c r="K7" s="591"/>
      <c r="L7" s="593"/>
      <c r="M7" s="591"/>
      <c r="N7" s="591"/>
      <c r="O7" s="611"/>
      <c r="P7" s="614"/>
      <c r="Q7" s="146" t="s">
        <v>27</v>
      </c>
      <c r="R7" s="30" t="s">
        <v>28</v>
      </c>
      <c r="S7" s="30" t="s">
        <v>50</v>
      </c>
      <c r="T7" s="31" t="s">
        <v>47</v>
      </c>
      <c r="U7" s="32" t="s">
        <v>27</v>
      </c>
      <c r="V7" s="30" t="s">
        <v>28</v>
      </c>
      <c r="W7" s="30" t="s">
        <v>50</v>
      </c>
      <c r="X7" s="31" t="s">
        <v>47</v>
      </c>
      <c r="Y7" s="146" t="s">
        <v>27</v>
      </c>
      <c r="Z7" s="30" t="s">
        <v>28</v>
      </c>
      <c r="AA7" s="30" t="s">
        <v>50</v>
      </c>
      <c r="AB7" s="31" t="s">
        <v>47</v>
      </c>
      <c r="AC7" s="146" t="s">
        <v>27</v>
      </c>
      <c r="AD7" s="30" t="s">
        <v>28</v>
      </c>
      <c r="AE7" s="30" t="s">
        <v>50</v>
      </c>
      <c r="AF7" s="31" t="s">
        <v>47</v>
      </c>
      <c r="AG7" s="146" t="s">
        <v>27</v>
      </c>
      <c r="AH7" s="30" t="s">
        <v>28</v>
      </c>
      <c r="AI7" s="30" t="s">
        <v>50</v>
      </c>
      <c r="AJ7" s="33" t="s">
        <v>47</v>
      </c>
      <c r="AK7" s="146" t="s">
        <v>27</v>
      </c>
      <c r="AL7" s="30" t="s">
        <v>28</v>
      </c>
      <c r="AM7" s="30" t="s">
        <v>50</v>
      </c>
      <c r="AN7" s="31" t="s">
        <v>47</v>
      </c>
      <c r="AO7" s="146" t="s">
        <v>27</v>
      </c>
      <c r="AP7" s="30" t="s">
        <v>28</v>
      </c>
      <c r="AQ7" s="30" t="s">
        <v>50</v>
      </c>
      <c r="AR7" s="33" t="s">
        <v>47</v>
      </c>
      <c r="AS7" s="624"/>
      <c r="AT7" s="622"/>
      <c r="AU7" s="622"/>
      <c r="AV7" s="622"/>
      <c r="AW7" s="622"/>
      <c r="AX7" s="622"/>
      <c r="AY7" s="620"/>
      <c r="AZ7" s="626"/>
      <c r="BA7" s="630"/>
      <c r="BB7" s="632"/>
      <c r="BC7" s="634"/>
    </row>
    <row r="8" spans="1:55" s="8" customFormat="1" ht="44.7" thickBot="1" x14ac:dyDescent="0.45">
      <c r="A8" s="34" t="s">
        <v>13</v>
      </c>
      <c r="B8" s="35" t="s">
        <v>37</v>
      </c>
      <c r="C8" s="36"/>
      <c r="D8" s="51">
        <f>SUM(D9:D18)</f>
        <v>30</v>
      </c>
      <c r="E8" s="37">
        <f>SUM(E9:E18)</f>
        <v>840</v>
      </c>
      <c r="F8" s="37">
        <f t="shared" ref="F8:BC8" si="0">SUM(F9:F18)</f>
        <v>580</v>
      </c>
      <c r="G8" s="37">
        <f t="shared" si="0"/>
        <v>50</v>
      </c>
      <c r="H8" s="37">
        <f t="shared" si="0"/>
        <v>445</v>
      </c>
      <c r="I8" s="37">
        <f t="shared" si="0"/>
        <v>150</v>
      </c>
      <c r="J8" s="37">
        <f t="shared" si="0"/>
        <v>15</v>
      </c>
      <c r="K8" s="37">
        <f t="shared" si="0"/>
        <v>280</v>
      </c>
      <c r="L8" s="37">
        <f t="shared" si="0"/>
        <v>0</v>
      </c>
      <c r="M8" s="37">
        <f t="shared" si="0"/>
        <v>0</v>
      </c>
      <c r="N8" s="37">
        <f t="shared" si="0"/>
        <v>0</v>
      </c>
      <c r="O8" s="37">
        <f t="shared" si="0"/>
        <v>85</v>
      </c>
      <c r="P8" s="37">
        <f t="shared" si="0"/>
        <v>260</v>
      </c>
      <c r="Q8" s="37">
        <f t="shared" si="0"/>
        <v>15</v>
      </c>
      <c r="R8" s="37">
        <f t="shared" si="0"/>
        <v>120</v>
      </c>
      <c r="S8" s="37">
        <f t="shared" si="0"/>
        <v>25</v>
      </c>
      <c r="T8" s="37">
        <f t="shared" si="0"/>
        <v>60</v>
      </c>
      <c r="U8" s="37">
        <f t="shared" si="0"/>
        <v>5</v>
      </c>
      <c r="V8" s="37">
        <f t="shared" si="0"/>
        <v>100</v>
      </c>
      <c r="W8" s="37">
        <f t="shared" si="0"/>
        <v>10</v>
      </c>
      <c r="X8" s="37">
        <f t="shared" si="0"/>
        <v>30</v>
      </c>
      <c r="Y8" s="37">
        <f t="shared" si="0"/>
        <v>0</v>
      </c>
      <c r="Z8" s="37">
        <f t="shared" si="0"/>
        <v>90</v>
      </c>
      <c r="AA8" s="37">
        <f t="shared" si="0"/>
        <v>15</v>
      </c>
      <c r="AB8" s="37">
        <f t="shared" si="0"/>
        <v>45</v>
      </c>
      <c r="AC8" s="37">
        <f t="shared" si="0"/>
        <v>0</v>
      </c>
      <c r="AD8" s="37">
        <f t="shared" si="0"/>
        <v>90</v>
      </c>
      <c r="AE8" s="37">
        <f t="shared" si="0"/>
        <v>15</v>
      </c>
      <c r="AF8" s="37">
        <f t="shared" si="0"/>
        <v>45</v>
      </c>
      <c r="AG8" s="37">
        <f t="shared" si="0"/>
        <v>0</v>
      </c>
      <c r="AH8" s="37">
        <f t="shared" si="0"/>
        <v>0</v>
      </c>
      <c r="AI8" s="37">
        <f t="shared" si="0"/>
        <v>0</v>
      </c>
      <c r="AJ8" s="37">
        <f t="shared" si="0"/>
        <v>0</v>
      </c>
      <c r="AK8" s="37">
        <f t="shared" si="0"/>
        <v>0</v>
      </c>
      <c r="AL8" s="37">
        <f t="shared" si="0"/>
        <v>0</v>
      </c>
      <c r="AM8" s="37">
        <f t="shared" si="0"/>
        <v>0</v>
      </c>
      <c r="AN8" s="37">
        <f t="shared" si="0"/>
        <v>0</v>
      </c>
      <c r="AO8" s="37">
        <f t="shared" si="0"/>
        <v>30</v>
      </c>
      <c r="AP8" s="37">
        <f t="shared" si="0"/>
        <v>45</v>
      </c>
      <c r="AQ8" s="37">
        <f t="shared" si="0"/>
        <v>20</v>
      </c>
      <c r="AR8" s="37">
        <f t="shared" si="0"/>
        <v>80</v>
      </c>
      <c r="AS8" s="37">
        <f t="shared" si="0"/>
        <v>7</v>
      </c>
      <c r="AT8" s="37">
        <f t="shared" si="0"/>
        <v>4</v>
      </c>
      <c r="AU8" s="37">
        <f t="shared" si="0"/>
        <v>6</v>
      </c>
      <c r="AV8" s="37">
        <f t="shared" si="0"/>
        <v>6</v>
      </c>
      <c r="AW8" s="37">
        <f t="shared" si="0"/>
        <v>0</v>
      </c>
      <c r="AX8" s="37">
        <f t="shared" si="0"/>
        <v>0</v>
      </c>
      <c r="AY8" s="37">
        <f t="shared" si="0"/>
        <v>7</v>
      </c>
      <c r="AZ8" s="37">
        <f t="shared" si="0"/>
        <v>19.600000000000001</v>
      </c>
      <c r="BA8" s="37">
        <f t="shared" si="0"/>
        <v>0</v>
      </c>
      <c r="BB8" s="37">
        <f t="shared" si="0"/>
        <v>5</v>
      </c>
      <c r="BC8" s="37">
        <f t="shared" si="0"/>
        <v>17</v>
      </c>
    </row>
    <row r="9" spans="1:55" s="7" customFormat="1" x14ac:dyDescent="0.4">
      <c r="A9" s="179" t="s">
        <v>10</v>
      </c>
      <c r="B9" s="221" t="s">
        <v>119</v>
      </c>
      <c r="C9" s="316" t="s">
        <v>279</v>
      </c>
      <c r="D9" s="372">
        <f t="shared" ref="D9:D18" si="1">SUM(AS9:AY9)</f>
        <v>0</v>
      </c>
      <c r="E9" s="373">
        <f t="shared" ref="E9:E18" si="2">SUM(F9,P9)</f>
        <v>60</v>
      </c>
      <c r="F9" s="317">
        <f t="shared" ref="F9:F18" si="3">SUM(G9:H9,O9)</f>
        <v>60</v>
      </c>
      <c r="G9" s="255">
        <f t="shared" ref="G9:H11" si="4">SUM(Q9,U9,Y9,AC9,AG9,AK9,AO9)</f>
        <v>0</v>
      </c>
      <c r="H9" s="255">
        <f t="shared" si="4"/>
        <v>60</v>
      </c>
      <c r="I9" s="254"/>
      <c r="J9" s="254"/>
      <c r="K9" s="254">
        <v>60</v>
      </c>
      <c r="L9" s="254"/>
      <c r="M9" s="254"/>
      <c r="N9" s="254"/>
      <c r="O9" s="255">
        <f t="shared" ref="O9:O18" si="5">SUM(S9,W9,AA9,AE9,AI9,AM9,AQ9)</f>
        <v>0</v>
      </c>
      <c r="P9" s="256">
        <f t="shared" ref="P9:P18" si="6">SUM(T9,X9,AB9,AF9,AJ9,AN9,AR9)</f>
        <v>0</v>
      </c>
      <c r="Q9" s="284"/>
      <c r="R9" s="374">
        <v>30</v>
      </c>
      <c r="S9" s="285"/>
      <c r="T9" s="283"/>
      <c r="U9" s="260"/>
      <c r="V9" s="262">
        <v>30</v>
      </c>
      <c r="W9" s="258"/>
      <c r="X9" s="263"/>
      <c r="Y9" s="284"/>
      <c r="Z9" s="285"/>
      <c r="AA9" s="285"/>
      <c r="AB9" s="283"/>
      <c r="AC9" s="260"/>
      <c r="AD9" s="258"/>
      <c r="AE9" s="258"/>
      <c r="AF9" s="263"/>
      <c r="AG9" s="284"/>
      <c r="AH9" s="285"/>
      <c r="AI9" s="285"/>
      <c r="AJ9" s="283"/>
      <c r="AK9" s="260"/>
      <c r="AL9" s="258"/>
      <c r="AM9" s="258"/>
      <c r="AN9" s="263"/>
      <c r="AO9" s="284"/>
      <c r="AP9" s="285"/>
      <c r="AQ9" s="285"/>
      <c r="AR9" s="283"/>
      <c r="AS9" s="257"/>
      <c r="AT9" s="258"/>
      <c r="AU9" s="258"/>
      <c r="AV9" s="258"/>
      <c r="AW9" s="258"/>
      <c r="AX9" s="258"/>
      <c r="AY9" s="259"/>
      <c r="AZ9" s="284"/>
      <c r="BA9" s="285"/>
      <c r="BB9" s="285"/>
      <c r="BC9" s="283"/>
    </row>
    <row r="10" spans="1:55" s="7" customFormat="1" x14ac:dyDescent="0.4">
      <c r="A10" s="149" t="s">
        <v>9</v>
      </c>
      <c r="B10" s="215" t="s">
        <v>81</v>
      </c>
      <c r="C10" s="289" t="s">
        <v>82</v>
      </c>
      <c r="D10" s="231">
        <f t="shared" si="1"/>
        <v>12</v>
      </c>
      <c r="E10" s="352">
        <f t="shared" si="2"/>
        <v>300</v>
      </c>
      <c r="F10" s="290">
        <f t="shared" si="3"/>
        <v>210</v>
      </c>
      <c r="G10" s="235">
        <f t="shared" si="4"/>
        <v>0</v>
      </c>
      <c r="H10" s="235">
        <f t="shared" si="4"/>
        <v>180</v>
      </c>
      <c r="I10" s="234"/>
      <c r="J10" s="234"/>
      <c r="K10" s="234">
        <v>180</v>
      </c>
      <c r="L10" s="234"/>
      <c r="M10" s="234"/>
      <c r="N10" s="234"/>
      <c r="O10" s="235">
        <f t="shared" si="5"/>
        <v>30</v>
      </c>
      <c r="P10" s="205">
        <f t="shared" si="6"/>
        <v>90</v>
      </c>
      <c r="Q10" s="236"/>
      <c r="R10" s="242">
        <v>30</v>
      </c>
      <c r="S10" s="237">
        <v>5</v>
      </c>
      <c r="T10" s="238">
        <v>15</v>
      </c>
      <c r="U10" s="239"/>
      <c r="V10" s="242">
        <v>30</v>
      </c>
      <c r="W10" s="237">
        <v>5</v>
      </c>
      <c r="X10" s="240">
        <v>15</v>
      </c>
      <c r="Y10" s="236"/>
      <c r="Z10" s="242">
        <v>60</v>
      </c>
      <c r="AA10" s="237">
        <v>10</v>
      </c>
      <c r="AB10" s="238">
        <v>30</v>
      </c>
      <c r="AC10" s="239"/>
      <c r="AD10" s="242">
        <v>60</v>
      </c>
      <c r="AE10" s="237">
        <v>10</v>
      </c>
      <c r="AF10" s="240">
        <v>30</v>
      </c>
      <c r="AG10" s="236"/>
      <c r="AH10" s="242"/>
      <c r="AI10" s="237"/>
      <c r="AJ10" s="238"/>
      <c r="AK10" s="239"/>
      <c r="AL10" s="237"/>
      <c r="AM10" s="237"/>
      <c r="AN10" s="240"/>
      <c r="AO10" s="236"/>
      <c r="AP10" s="237"/>
      <c r="AQ10" s="237"/>
      <c r="AR10" s="238"/>
      <c r="AS10" s="236">
        <v>2</v>
      </c>
      <c r="AT10" s="237">
        <v>2</v>
      </c>
      <c r="AU10" s="237">
        <v>4</v>
      </c>
      <c r="AV10" s="237">
        <v>4</v>
      </c>
      <c r="AW10" s="237"/>
      <c r="AX10" s="237"/>
      <c r="AY10" s="238"/>
      <c r="AZ10" s="236">
        <f>SUM(F10)/25</f>
        <v>8.4</v>
      </c>
      <c r="BA10" s="237"/>
      <c r="BB10" s="237"/>
      <c r="BC10" s="238"/>
    </row>
    <row r="11" spans="1:55" s="7" customFormat="1" x14ac:dyDescent="0.4">
      <c r="A11" s="149" t="s">
        <v>8</v>
      </c>
      <c r="B11" s="215" t="s">
        <v>60</v>
      </c>
      <c r="C11" s="289" t="s">
        <v>271</v>
      </c>
      <c r="D11" s="231">
        <f t="shared" si="1"/>
        <v>1</v>
      </c>
      <c r="E11" s="352">
        <f t="shared" si="2"/>
        <v>25</v>
      </c>
      <c r="F11" s="290">
        <f t="shared" si="3"/>
        <v>20</v>
      </c>
      <c r="G11" s="235">
        <f t="shared" si="4"/>
        <v>0</v>
      </c>
      <c r="H11" s="235">
        <f t="shared" si="4"/>
        <v>15</v>
      </c>
      <c r="I11" s="234"/>
      <c r="J11" s="234">
        <v>15</v>
      </c>
      <c r="K11" s="234"/>
      <c r="L11" s="234"/>
      <c r="M11" s="234"/>
      <c r="N11" s="234"/>
      <c r="O11" s="235">
        <f t="shared" si="5"/>
        <v>5</v>
      </c>
      <c r="P11" s="205">
        <f t="shared" si="6"/>
        <v>5</v>
      </c>
      <c r="Q11" s="236"/>
      <c r="R11" s="242">
        <v>15</v>
      </c>
      <c r="S11" s="237">
        <v>5</v>
      </c>
      <c r="T11" s="238">
        <v>5</v>
      </c>
      <c r="U11" s="239"/>
      <c r="V11" s="237"/>
      <c r="W11" s="237"/>
      <c r="X11" s="240"/>
      <c r="Y11" s="236"/>
      <c r="Z11" s="237"/>
      <c r="AA11" s="237"/>
      <c r="AB11" s="238"/>
      <c r="AC11" s="239"/>
      <c r="AD11" s="237"/>
      <c r="AE11" s="237"/>
      <c r="AF11" s="240"/>
      <c r="AG11" s="236"/>
      <c r="AH11" s="237"/>
      <c r="AI11" s="237"/>
      <c r="AJ11" s="238"/>
      <c r="AK11" s="239"/>
      <c r="AL11" s="237"/>
      <c r="AM11" s="237"/>
      <c r="AN11" s="240"/>
      <c r="AO11" s="236"/>
      <c r="AP11" s="237"/>
      <c r="AQ11" s="237"/>
      <c r="AR11" s="238"/>
      <c r="AS11" s="241">
        <v>1</v>
      </c>
      <c r="AT11" s="237"/>
      <c r="AU11" s="237"/>
      <c r="AV11" s="237"/>
      <c r="AW11" s="237"/>
      <c r="AX11" s="237"/>
      <c r="AY11" s="238"/>
      <c r="AZ11" s="236">
        <f>SUM(F11)/25</f>
        <v>0.8</v>
      </c>
      <c r="BA11" s="237"/>
      <c r="BB11" s="237"/>
      <c r="BC11" s="238"/>
    </row>
    <row r="12" spans="1:55" s="7" customFormat="1" x14ac:dyDescent="0.4">
      <c r="A12" s="203" t="s">
        <v>7</v>
      </c>
      <c r="B12" s="213" t="s">
        <v>307</v>
      </c>
      <c r="C12" s="298" t="s">
        <v>276</v>
      </c>
      <c r="D12" s="231">
        <f t="shared" si="1"/>
        <v>8</v>
      </c>
      <c r="E12" s="352">
        <f t="shared" si="2"/>
        <v>200</v>
      </c>
      <c r="F12" s="290">
        <f t="shared" si="3"/>
        <v>140</v>
      </c>
      <c r="G12" s="235">
        <f>SUM(Q12,U12,Y12,AC12,AG12,AK12,AO12)</f>
        <v>0</v>
      </c>
      <c r="H12" s="235">
        <f>SUM(R12,V12,Z12,AD12,AH12,AL12,AP12)</f>
        <v>120</v>
      </c>
      <c r="I12" s="234">
        <v>120</v>
      </c>
      <c r="J12" s="234"/>
      <c r="K12" s="234"/>
      <c r="L12" s="234"/>
      <c r="M12" s="234"/>
      <c r="N12" s="234"/>
      <c r="O12" s="235">
        <f>SUM(S12,W12,AA12,AE12,AI12,AM12,AQ12)</f>
        <v>20</v>
      </c>
      <c r="P12" s="205">
        <f>SUM(T12,X12,AB12,AF12,AJ12,AN12,AR12)</f>
        <v>60</v>
      </c>
      <c r="Q12" s="236"/>
      <c r="R12" s="242">
        <v>30</v>
      </c>
      <c r="S12" s="237">
        <v>5</v>
      </c>
      <c r="T12" s="238">
        <v>15</v>
      </c>
      <c r="U12" s="239"/>
      <c r="V12" s="242">
        <v>30</v>
      </c>
      <c r="W12" s="237">
        <v>5</v>
      </c>
      <c r="X12" s="240">
        <v>15</v>
      </c>
      <c r="Y12" s="236"/>
      <c r="Z12" s="242">
        <v>30</v>
      </c>
      <c r="AA12" s="237">
        <v>5</v>
      </c>
      <c r="AB12" s="238">
        <v>15</v>
      </c>
      <c r="AC12" s="239"/>
      <c r="AD12" s="242">
        <v>30</v>
      </c>
      <c r="AE12" s="237">
        <v>5</v>
      </c>
      <c r="AF12" s="240">
        <v>15</v>
      </c>
      <c r="AG12" s="236"/>
      <c r="AH12" s="237"/>
      <c r="AI12" s="237"/>
      <c r="AJ12" s="238"/>
      <c r="AK12" s="239"/>
      <c r="AL12" s="237"/>
      <c r="AM12" s="237"/>
      <c r="AN12" s="240"/>
      <c r="AO12" s="241"/>
      <c r="AP12" s="237"/>
      <c r="AQ12" s="237"/>
      <c r="AR12" s="238"/>
      <c r="AS12" s="241">
        <v>2</v>
      </c>
      <c r="AT12" s="242">
        <v>2</v>
      </c>
      <c r="AU12" s="242">
        <v>2</v>
      </c>
      <c r="AV12" s="242">
        <v>2</v>
      </c>
      <c r="AW12" s="237"/>
      <c r="AX12" s="237"/>
      <c r="AY12" s="300"/>
      <c r="AZ12" s="236">
        <f>SUM(F12)/25</f>
        <v>5.6</v>
      </c>
      <c r="BA12" s="237"/>
      <c r="BB12" s="237"/>
      <c r="BC12" s="238">
        <v>8</v>
      </c>
    </row>
    <row r="13" spans="1:55" s="7" customFormat="1" x14ac:dyDescent="0.4">
      <c r="A13" s="149" t="s">
        <v>6</v>
      </c>
      <c r="B13" s="215" t="s">
        <v>245</v>
      </c>
      <c r="C13" s="289" t="s">
        <v>271</v>
      </c>
      <c r="D13" s="231">
        <f t="shared" si="1"/>
        <v>2</v>
      </c>
      <c r="E13" s="352">
        <f t="shared" si="2"/>
        <v>50</v>
      </c>
      <c r="F13" s="290">
        <f t="shared" si="3"/>
        <v>25</v>
      </c>
      <c r="G13" s="235">
        <v>0</v>
      </c>
      <c r="H13" s="235">
        <v>15</v>
      </c>
      <c r="I13" s="234"/>
      <c r="J13" s="234"/>
      <c r="K13" s="234">
        <v>15</v>
      </c>
      <c r="L13" s="234"/>
      <c r="M13" s="234"/>
      <c r="N13" s="234"/>
      <c r="O13" s="235">
        <f t="shared" si="5"/>
        <v>10</v>
      </c>
      <c r="P13" s="205">
        <f t="shared" si="6"/>
        <v>25</v>
      </c>
      <c r="Q13" s="241"/>
      <c r="R13" s="242">
        <v>15</v>
      </c>
      <c r="S13" s="237">
        <v>10</v>
      </c>
      <c r="T13" s="238">
        <v>25</v>
      </c>
      <c r="U13" s="239"/>
      <c r="V13" s="237"/>
      <c r="W13" s="237"/>
      <c r="X13" s="240"/>
      <c r="Y13" s="236"/>
      <c r="Z13" s="237"/>
      <c r="AA13" s="237"/>
      <c r="AB13" s="238"/>
      <c r="AC13" s="239"/>
      <c r="AD13" s="237"/>
      <c r="AE13" s="237"/>
      <c r="AF13" s="240"/>
      <c r="AG13" s="236"/>
      <c r="AH13" s="237"/>
      <c r="AI13" s="237"/>
      <c r="AJ13" s="238"/>
      <c r="AK13" s="239"/>
      <c r="AL13" s="237"/>
      <c r="AM13" s="237"/>
      <c r="AN13" s="240"/>
      <c r="AO13" s="236"/>
      <c r="AP13" s="237"/>
      <c r="AQ13" s="237"/>
      <c r="AR13" s="238"/>
      <c r="AS13" s="236">
        <v>2</v>
      </c>
      <c r="AT13" s="237"/>
      <c r="AU13" s="237"/>
      <c r="AV13" s="237"/>
      <c r="AW13" s="237"/>
      <c r="AX13" s="237"/>
      <c r="AY13" s="238"/>
      <c r="AZ13" s="236">
        <f>SUM(F13)/25</f>
        <v>1</v>
      </c>
      <c r="BA13" s="237"/>
      <c r="BB13" s="237">
        <v>2</v>
      </c>
      <c r="BC13" s="238">
        <v>2</v>
      </c>
    </row>
    <row r="14" spans="1:55" s="7" customFormat="1" x14ac:dyDescent="0.4">
      <c r="A14" s="149" t="s">
        <v>5</v>
      </c>
      <c r="B14" s="215" t="s">
        <v>246</v>
      </c>
      <c r="C14" s="289" t="s">
        <v>270</v>
      </c>
      <c r="D14" s="231">
        <f t="shared" si="1"/>
        <v>4</v>
      </c>
      <c r="E14" s="352">
        <f t="shared" si="2"/>
        <v>100</v>
      </c>
      <c r="F14" s="290">
        <f t="shared" si="3"/>
        <v>45</v>
      </c>
      <c r="G14" s="235">
        <f t="shared" ref="G14:H18" si="7">SUM(Q14,U14,Y14,AC14,AG14,AK14,AO14)</f>
        <v>15</v>
      </c>
      <c r="H14" s="235">
        <f t="shared" si="7"/>
        <v>15</v>
      </c>
      <c r="I14" s="234">
        <v>15</v>
      </c>
      <c r="J14" s="234"/>
      <c r="K14" s="234"/>
      <c r="L14" s="234"/>
      <c r="M14" s="234"/>
      <c r="N14" s="234"/>
      <c r="O14" s="235">
        <f t="shared" si="5"/>
        <v>15</v>
      </c>
      <c r="P14" s="205">
        <f t="shared" si="6"/>
        <v>55</v>
      </c>
      <c r="Q14" s="236"/>
      <c r="R14" s="237"/>
      <c r="S14" s="237"/>
      <c r="T14" s="238"/>
      <c r="U14" s="239"/>
      <c r="V14" s="237"/>
      <c r="W14" s="237"/>
      <c r="X14" s="240"/>
      <c r="Y14" s="236"/>
      <c r="Z14" s="237"/>
      <c r="AA14" s="237"/>
      <c r="AB14" s="238"/>
      <c r="AC14" s="239"/>
      <c r="AD14" s="237"/>
      <c r="AE14" s="237"/>
      <c r="AF14" s="240"/>
      <c r="AG14" s="236"/>
      <c r="AH14" s="237"/>
      <c r="AI14" s="237"/>
      <c r="AJ14" s="238"/>
      <c r="AK14" s="301"/>
      <c r="AL14" s="242"/>
      <c r="AM14" s="237"/>
      <c r="AN14" s="240"/>
      <c r="AO14" s="241">
        <v>15</v>
      </c>
      <c r="AP14" s="242">
        <v>15</v>
      </c>
      <c r="AQ14" s="237">
        <v>15</v>
      </c>
      <c r="AR14" s="238">
        <v>55</v>
      </c>
      <c r="AS14" s="236"/>
      <c r="AT14" s="237"/>
      <c r="AU14" s="237"/>
      <c r="AV14" s="237"/>
      <c r="AW14" s="237"/>
      <c r="AX14" s="237"/>
      <c r="AY14" s="238">
        <v>4</v>
      </c>
      <c r="AZ14" s="236">
        <f>SUM(F14)/25</f>
        <v>1.8</v>
      </c>
      <c r="BA14" s="237"/>
      <c r="BB14" s="237"/>
      <c r="BC14" s="238">
        <v>4</v>
      </c>
    </row>
    <row r="15" spans="1:55" s="7" customFormat="1" ht="33" customHeight="1" x14ac:dyDescent="0.4">
      <c r="A15" s="149" t="s">
        <v>20</v>
      </c>
      <c r="B15" s="215" t="s">
        <v>84</v>
      </c>
      <c r="C15" s="289" t="s">
        <v>278</v>
      </c>
      <c r="D15" s="231">
        <f t="shared" si="1"/>
        <v>0</v>
      </c>
      <c r="E15" s="352">
        <f t="shared" si="2"/>
        <v>15</v>
      </c>
      <c r="F15" s="290">
        <f t="shared" si="3"/>
        <v>15</v>
      </c>
      <c r="G15" s="235">
        <f t="shared" si="7"/>
        <v>5</v>
      </c>
      <c r="H15" s="235">
        <f t="shared" si="7"/>
        <v>10</v>
      </c>
      <c r="I15" s="234"/>
      <c r="J15" s="234"/>
      <c r="K15" s="234">
        <v>10</v>
      </c>
      <c r="L15" s="234"/>
      <c r="M15" s="234"/>
      <c r="N15" s="234"/>
      <c r="O15" s="235">
        <f t="shared" si="5"/>
        <v>0</v>
      </c>
      <c r="P15" s="205">
        <f t="shared" si="6"/>
        <v>0</v>
      </c>
      <c r="Q15" s="236"/>
      <c r="R15" s="237"/>
      <c r="S15" s="237"/>
      <c r="T15" s="238"/>
      <c r="U15" s="239">
        <v>5</v>
      </c>
      <c r="V15" s="237">
        <v>10</v>
      </c>
      <c r="W15" s="237"/>
      <c r="X15" s="240"/>
      <c r="Y15" s="236"/>
      <c r="Z15" s="237"/>
      <c r="AA15" s="237"/>
      <c r="AB15" s="238"/>
      <c r="AC15" s="239"/>
      <c r="AD15" s="237"/>
      <c r="AE15" s="237"/>
      <c r="AF15" s="240"/>
      <c r="AG15" s="236"/>
      <c r="AH15" s="237"/>
      <c r="AI15" s="237"/>
      <c r="AJ15" s="238"/>
      <c r="AK15" s="301"/>
      <c r="AL15" s="242"/>
      <c r="AM15" s="237"/>
      <c r="AN15" s="240"/>
      <c r="AO15" s="236"/>
      <c r="AP15" s="237"/>
      <c r="AQ15" s="237"/>
      <c r="AR15" s="238"/>
      <c r="AS15" s="236"/>
      <c r="AT15" s="237"/>
      <c r="AU15" s="237"/>
      <c r="AV15" s="237"/>
      <c r="AW15" s="237"/>
      <c r="AX15" s="237"/>
      <c r="AY15" s="238"/>
      <c r="AZ15" s="236"/>
      <c r="BA15" s="237"/>
      <c r="BB15" s="237"/>
      <c r="BC15" s="238"/>
    </row>
    <row r="16" spans="1:55" s="7" customFormat="1" ht="34.5" customHeight="1" x14ac:dyDescent="0.4">
      <c r="A16" s="149" t="s">
        <v>21</v>
      </c>
      <c r="B16" s="215" t="s">
        <v>100</v>
      </c>
      <c r="C16" s="289" t="s">
        <v>270</v>
      </c>
      <c r="D16" s="231">
        <f t="shared" si="1"/>
        <v>1</v>
      </c>
      <c r="E16" s="352">
        <f t="shared" si="2"/>
        <v>25</v>
      </c>
      <c r="F16" s="290">
        <f t="shared" si="3"/>
        <v>20</v>
      </c>
      <c r="G16" s="235">
        <f t="shared" si="7"/>
        <v>0</v>
      </c>
      <c r="H16" s="235">
        <f t="shared" si="7"/>
        <v>15</v>
      </c>
      <c r="I16" s="234"/>
      <c r="J16" s="234"/>
      <c r="K16" s="234">
        <v>15</v>
      </c>
      <c r="L16" s="234"/>
      <c r="M16" s="234"/>
      <c r="N16" s="234"/>
      <c r="O16" s="235">
        <f t="shared" si="5"/>
        <v>5</v>
      </c>
      <c r="P16" s="205">
        <f t="shared" si="6"/>
        <v>5</v>
      </c>
      <c r="Q16" s="236"/>
      <c r="R16" s="237"/>
      <c r="S16" s="237"/>
      <c r="T16" s="238"/>
      <c r="U16" s="239"/>
      <c r="V16" s="237"/>
      <c r="W16" s="237"/>
      <c r="X16" s="240"/>
      <c r="Y16" s="236"/>
      <c r="Z16" s="237"/>
      <c r="AA16" s="237"/>
      <c r="AB16" s="238"/>
      <c r="AC16" s="239"/>
      <c r="AD16" s="237"/>
      <c r="AE16" s="237"/>
      <c r="AF16" s="240"/>
      <c r="AG16" s="236"/>
      <c r="AH16" s="237"/>
      <c r="AI16" s="237"/>
      <c r="AJ16" s="238"/>
      <c r="AK16" s="239"/>
      <c r="AL16" s="242"/>
      <c r="AM16" s="237"/>
      <c r="AN16" s="240"/>
      <c r="AO16" s="236"/>
      <c r="AP16" s="242">
        <v>15</v>
      </c>
      <c r="AQ16" s="237">
        <v>5</v>
      </c>
      <c r="AR16" s="238">
        <v>5</v>
      </c>
      <c r="AS16" s="236"/>
      <c r="AT16" s="237"/>
      <c r="AU16" s="237"/>
      <c r="AV16" s="237"/>
      <c r="AW16" s="237"/>
      <c r="AX16" s="237"/>
      <c r="AY16" s="238">
        <v>1</v>
      </c>
      <c r="AZ16" s="236">
        <f>SUM(F16)/25</f>
        <v>0.8</v>
      </c>
      <c r="BA16" s="237"/>
      <c r="BB16" s="237">
        <v>1</v>
      </c>
      <c r="BC16" s="238">
        <v>1</v>
      </c>
    </row>
    <row r="17" spans="1:55" s="7" customFormat="1" x14ac:dyDescent="0.4">
      <c r="A17" s="149" t="s">
        <v>22</v>
      </c>
      <c r="B17" s="215" t="s">
        <v>247</v>
      </c>
      <c r="C17" s="289" t="s">
        <v>270</v>
      </c>
      <c r="D17" s="375">
        <f t="shared" si="1"/>
        <v>2</v>
      </c>
      <c r="E17" s="352">
        <f t="shared" si="2"/>
        <v>50</v>
      </c>
      <c r="F17" s="290">
        <f t="shared" si="3"/>
        <v>30</v>
      </c>
      <c r="G17" s="235">
        <f t="shared" si="7"/>
        <v>15</v>
      </c>
      <c r="H17" s="235">
        <f t="shared" si="7"/>
        <v>15</v>
      </c>
      <c r="I17" s="234">
        <v>15</v>
      </c>
      <c r="J17" s="234"/>
      <c r="K17" s="234"/>
      <c r="L17" s="234"/>
      <c r="M17" s="234"/>
      <c r="N17" s="234"/>
      <c r="O17" s="235">
        <f t="shared" si="5"/>
        <v>0</v>
      </c>
      <c r="P17" s="205">
        <f t="shared" si="6"/>
        <v>20</v>
      </c>
      <c r="Q17" s="246"/>
      <c r="R17" s="247"/>
      <c r="S17" s="247"/>
      <c r="T17" s="248"/>
      <c r="U17" s="239"/>
      <c r="V17" s="237"/>
      <c r="W17" s="237"/>
      <c r="X17" s="240"/>
      <c r="Y17" s="236"/>
      <c r="Z17" s="237"/>
      <c r="AA17" s="237"/>
      <c r="AB17" s="238"/>
      <c r="AC17" s="239"/>
      <c r="AD17" s="237"/>
      <c r="AE17" s="237"/>
      <c r="AF17" s="240"/>
      <c r="AG17" s="236"/>
      <c r="AH17" s="237"/>
      <c r="AI17" s="237"/>
      <c r="AJ17" s="238"/>
      <c r="AK17" s="239"/>
      <c r="AL17" s="242"/>
      <c r="AM17" s="237"/>
      <c r="AN17" s="240"/>
      <c r="AO17" s="241">
        <v>15</v>
      </c>
      <c r="AP17" s="242">
        <v>15</v>
      </c>
      <c r="AQ17" s="237"/>
      <c r="AR17" s="238">
        <v>20</v>
      </c>
      <c r="AS17" s="236"/>
      <c r="AT17" s="237"/>
      <c r="AU17" s="237"/>
      <c r="AV17" s="237"/>
      <c r="AW17" s="237"/>
      <c r="AX17" s="237"/>
      <c r="AY17" s="238">
        <v>2</v>
      </c>
      <c r="AZ17" s="236">
        <f>SUM(F17)/25</f>
        <v>1.2</v>
      </c>
      <c r="BA17" s="237"/>
      <c r="BB17" s="237">
        <v>2</v>
      </c>
      <c r="BC17" s="238">
        <v>2</v>
      </c>
    </row>
    <row r="18" spans="1:55" s="7" customFormat="1" ht="34.5" thickBot="1" x14ac:dyDescent="0.45">
      <c r="A18" s="180" t="s">
        <v>23</v>
      </c>
      <c r="B18" s="216" t="s">
        <v>72</v>
      </c>
      <c r="C18" s="226" t="s">
        <v>277</v>
      </c>
      <c r="D18" s="304">
        <f t="shared" si="1"/>
        <v>0</v>
      </c>
      <c r="E18" s="376">
        <f t="shared" si="2"/>
        <v>15</v>
      </c>
      <c r="F18" s="305">
        <f t="shared" si="3"/>
        <v>15</v>
      </c>
      <c r="G18" s="244">
        <f t="shared" si="7"/>
        <v>15</v>
      </c>
      <c r="H18" s="244">
        <f t="shared" si="7"/>
        <v>0</v>
      </c>
      <c r="I18" s="243"/>
      <c r="J18" s="243"/>
      <c r="K18" s="243"/>
      <c r="L18" s="243"/>
      <c r="M18" s="243"/>
      <c r="N18" s="377"/>
      <c r="O18" s="235">
        <f t="shared" si="5"/>
        <v>0</v>
      </c>
      <c r="P18" s="205">
        <f t="shared" si="6"/>
        <v>0</v>
      </c>
      <c r="Q18" s="354">
        <v>15</v>
      </c>
      <c r="R18" s="344"/>
      <c r="S18" s="345"/>
      <c r="T18" s="321"/>
      <c r="U18" s="307"/>
      <c r="V18" s="247"/>
      <c r="W18" s="250"/>
      <c r="X18" s="250"/>
      <c r="Y18" s="346"/>
      <c r="Z18" s="344"/>
      <c r="AA18" s="345"/>
      <c r="AB18" s="321"/>
      <c r="AC18" s="249"/>
      <c r="AD18" s="247"/>
      <c r="AE18" s="250"/>
      <c r="AF18" s="250"/>
      <c r="AG18" s="346"/>
      <c r="AH18" s="344"/>
      <c r="AI18" s="345"/>
      <c r="AJ18" s="321"/>
      <c r="AK18" s="249"/>
      <c r="AL18" s="247"/>
      <c r="AM18" s="250"/>
      <c r="AN18" s="250"/>
      <c r="AO18" s="346"/>
      <c r="AP18" s="344"/>
      <c r="AQ18" s="345"/>
      <c r="AR18" s="321"/>
      <c r="AS18" s="246"/>
      <c r="AT18" s="247"/>
      <c r="AU18" s="247"/>
      <c r="AV18" s="247"/>
      <c r="AW18" s="247"/>
      <c r="AX18" s="247"/>
      <c r="AY18" s="248"/>
      <c r="AZ18" s="346"/>
      <c r="BA18" s="344"/>
      <c r="BB18" s="344"/>
      <c r="BC18" s="321"/>
    </row>
    <row r="19" spans="1:55" s="8" customFormat="1" ht="44.7" thickBot="1" x14ac:dyDescent="0.45">
      <c r="A19" s="34" t="s">
        <v>18</v>
      </c>
      <c r="B19" s="217" t="s">
        <v>38</v>
      </c>
      <c r="C19" s="227"/>
      <c r="D19" s="227">
        <f>SUM(D20:D28)</f>
        <v>40</v>
      </c>
      <c r="E19" s="253">
        <f>SUM(E20:E28)</f>
        <v>1000</v>
      </c>
      <c r="F19" s="253">
        <f t="shared" ref="F19:BC19" si="8">SUM(F20:F28)</f>
        <v>620</v>
      </c>
      <c r="G19" s="253">
        <f t="shared" si="8"/>
        <v>195</v>
      </c>
      <c r="H19" s="253">
        <f t="shared" si="8"/>
        <v>270</v>
      </c>
      <c r="I19" s="253">
        <f t="shared" si="8"/>
        <v>135</v>
      </c>
      <c r="J19" s="253">
        <f>SUM(J20:J28)</f>
        <v>120</v>
      </c>
      <c r="K19" s="253">
        <f t="shared" si="8"/>
        <v>0</v>
      </c>
      <c r="L19" s="253">
        <f>SUM(L20:L28)</f>
        <v>15</v>
      </c>
      <c r="M19" s="253">
        <f t="shared" si="8"/>
        <v>0</v>
      </c>
      <c r="N19" s="253">
        <f t="shared" si="8"/>
        <v>0</v>
      </c>
      <c r="O19" s="253">
        <f t="shared" si="8"/>
        <v>155</v>
      </c>
      <c r="P19" s="253">
        <f t="shared" si="8"/>
        <v>380</v>
      </c>
      <c r="Q19" s="253">
        <f t="shared" si="8"/>
        <v>75</v>
      </c>
      <c r="R19" s="253">
        <f t="shared" si="8"/>
        <v>90</v>
      </c>
      <c r="S19" s="253">
        <f t="shared" si="8"/>
        <v>75</v>
      </c>
      <c r="T19" s="253">
        <f t="shared" si="8"/>
        <v>235</v>
      </c>
      <c r="U19" s="253">
        <f t="shared" si="8"/>
        <v>45</v>
      </c>
      <c r="V19" s="253">
        <f t="shared" si="8"/>
        <v>60</v>
      </c>
      <c r="W19" s="253">
        <f t="shared" si="8"/>
        <v>20</v>
      </c>
      <c r="X19" s="253">
        <f t="shared" si="8"/>
        <v>50</v>
      </c>
      <c r="Y19" s="253">
        <f t="shared" si="8"/>
        <v>30</v>
      </c>
      <c r="Z19" s="253">
        <f t="shared" si="8"/>
        <v>45</v>
      </c>
      <c r="AA19" s="253">
        <f t="shared" si="8"/>
        <v>30</v>
      </c>
      <c r="AB19" s="253">
        <f t="shared" si="8"/>
        <v>70</v>
      </c>
      <c r="AC19" s="253">
        <f t="shared" si="8"/>
        <v>15</v>
      </c>
      <c r="AD19" s="253">
        <f t="shared" si="8"/>
        <v>30</v>
      </c>
      <c r="AE19" s="253">
        <f t="shared" si="8"/>
        <v>20</v>
      </c>
      <c r="AF19" s="253">
        <f t="shared" si="8"/>
        <v>10</v>
      </c>
      <c r="AG19" s="253">
        <f t="shared" si="8"/>
        <v>0</v>
      </c>
      <c r="AH19" s="253">
        <f t="shared" si="8"/>
        <v>0</v>
      </c>
      <c r="AI19" s="253">
        <f t="shared" si="8"/>
        <v>0</v>
      </c>
      <c r="AJ19" s="253">
        <f t="shared" si="8"/>
        <v>0</v>
      </c>
      <c r="AK19" s="253">
        <f t="shared" si="8"/>
        <v>0</v>
      </c>
      <c r="AL19" s="253">
        <f t="shared" si="8"/>
        <v>0</v>
      </c>
      <c r="AM19" s="253">
        <f t="shared" si="8"/>
        <v>0</v>
      </c>
      <c r="AN19" s="253">
        <f t="shared" si="8"/>
        <v>0</v>
      </c>
      <c r="AO19" s="253">
        <f t="shared" si="8"/>
        <v>30</v>
      </c>
      <c r="AP19" s="253">
        <f t="shared" si="8"/>
        <v>45</v>
      </c>
      <c r="AQ19" s="253">
        <f t="shared" si="8"/>
        <v>10</v>
      </c>
      <c r="AR19" s="253">
        <f t="shared" si="8"/>
        <v>15</v>
      </c>
      <c r="AS19" s="253">
        <f t="shared" si="8"/>
        <v>19</v>
      </c>
      <c r="AT19" s="253">
        <f t="shared" si="8"/>
        <v>7</v>
      </c>
      <c r="AU19" s="253">
        <f t="shared" si="8"/>
        <v>6</v>
      </c>
      <c r="AV19" s="253">
        <f t="shared" si="8"/>
        <v>0</v>
      </c>
      <c r="AW19" s="253">
        <f t="shared" si="8"/>
        <v>4</v>
      </c>
      <c r="AX19" s="253">
        <f t="shared" si="8"/>
        <v>0</v>
      </c>
      <c r="AY19" s="253">
        <f t="shared" si="8"/>
        <v>4</v>
      </c>
      <c r="AZ19" s="253">
        <f t="shared" si="8"/>
        <v>26</v>
      </c>
      <c r="BA19" s="253">
        <f t="shared" si="8"/>
        <v>18</v>
      </c>
      <c r="BB19" s="253">
        <f t="shared" si="8"/>
        <v>0</v>
      </c>
      <c r="BC19" s="253">
        <f t="shared" si="8"/>
        <v>0</v>
      </c>
    </row>
    <row r="20" spans="1:55" s="7" customFormat="1" x14ac:dyDescent="0.4">
      <c r="A20" s="22" t="s">
        <v>10</v>
      </c>
      <c r="B20" s="315" t="s">
        <v>111</v>
      </c>
      <c r="C20" s="228" t="s">
        <v>76</v>
      </c>
      <c r="D20" s="228">
        <f t="shared" ref="D20:D28" si="9">SUM(AS20:AY20)</f>
        <v>8</v>
      </c>
      <c r="E20" s="373">
        <f t="shared" ref="E20:E28" si="10">SUM(F20,P20)</f>
        <v>200</v>
      </c>
      <c r="F20" s="317">
        <f t="shared" ref="F20:F28" si="11">SUM(G20:H20,O20)</f>
        <v>120</v>
      </c>
      <c r="G20" s="255">
        <f t="shared" ref="G20:H25" si="12">SUM(Q20,U20,Y20,AC20,AG20,AK20,AO20)</f>
        <v>30</v>
      </c>
      <c r="H20" s="255">
        <f t="shared" si="12"/>
        <v>60</v>
      </c>
      <c r="I20" s="254">
        <v>60</v>
      </c>
      <c r="J20" s="254"/>
      <c r="K20" s="254"/>
      <c r="L20" s="254"/>
      <c r="M20" s="254"/>
      <c r="N20" s="254"/>
      <c r="O20" s="255">
        <f t="shared" ref="O20:P25" si="13">SUM(S20,W20,AA20,AE20,AI20,AM20,AQ20)</f>
        <v>30</v>
      </c>
      <c r="P20" s="256">
        <f t="shared" si="13"/>
        <v>80</v>
      </c>
      <c r="Q20" s="261">
        <v>15</v>
      </c>
      <c r="R20" s="262">
        <v>30</v>
      </c>
      <c r="S20" s="258">
        <v>20</v>
      </c>
      <c r="T20" s="259">
        <v>60</v>
      </c>
      <c r="U20" s="319">
        <v>15</v>
      </c>
      <c r="V20" s="262">
        <v>30</v>
      </c>
      <c r="W20" s="258">
        <v>10</v>
      </c>
      <c r="X20" s="259">
        <v>20</v>
      </c>
      <c r="Y20" s="257"/>
      <c r="Z20" s="258"/>
      <c r="AA20" s="258"/>
      <c r="AB20" s="259"/>
      <c r="AC20" s="257"/>
      <c r="AD20" s="258"/>
      <c r="AE20" s="258"/>
      <c r="AF20" s="259"/>
      <c r="AG20" s="257"/>
      <c r="AH20" s="258"/>
      <c r="AI20" s="258"/>
      <c r="AJ20" s="263"/>
      <c r="AK20" s="257"/>
      <c r="AL20" s="258"/>
      <c r="AM20" s="258"/>
      <c r="AN20" s="259"/>
      <c r="AO20" s="257"/>
      <c r="AP20" s="258"/>
      <c r="AQ20" s="258"/>
      <c r="AR20" s="263"/>
      <c r="AS20" s="257">
        <v>5</v>
      </c>
      <c r="AT20" s="258">
        <v>3</v>
      </c>
      <c r="AU20" s="258"/>
      <c r="AV20" s="258"/>
      <c r="AW20" s="258"/>
      <c r="AX20" s="258"/>
      <c r="AY20" s="259"/>
      <c r="AZ20" s="236">
        <f>SUM(F20)/25</f>
        <v>4.8</v>
      </c>
      <c r="BA20" s="258"/>
      <c r="BB20" s="258"/>
      <c r="BC20" s="259"/>
    </row>
    <row r="21" spans="1:55" s="7" customFormat="1" x14ac:dyDescent="0.4">
      <c r="A21" s="21" t="s">
        <v>9</v>
      </c>
      <c r="B21" s="213" t="s">
        <v>231</v>
      </c>
      <c r="C21" s="224" t="s">
        <v>272</v>
      </c>
      <c r="D21" s="224">
        <f t="shared" si="9"/>
        <v>3</v>
      </c>
      <c r="E21" s="352">
        <f t="shared" si="10"/>
        <v>75</v>
      </c>
      <c r="F21" s="290">
        <f t="shared" si="11"/>
        <v>45</v>
      </c>
      <c r="G21" s="235">
        <f t="shared" si="12"/>
        <v>15</v>
      </c>
      <c r="H21" s="235">
        <f t="shared" si="12"/>
        <v>15</v>
      </c>
      <c r="I21" s="234">
        <v>15</v>
      </c>
      <c r="J21" s="234"/>
      <c r="K21" s="234"/>
      <c r="L21" s="234"/>
      <c r="M21" s="234"/>
      <c r="N21" s="234"/>
      <c r="O21" s="235">
        <f t="shared" si="13"/>
        <v>15</v>
      </c>
      <c r="P21" s="205">
        <f t="shared" si="13"/>
        <v>30</v>
      </c>
      <c r="Q21" s="236"/>
      <c r="R21" s="237"/>
      <c r="S21" s="237"/>
      <c r="T21" s="238"/>
      <c r="U21" s="239"/>
      <c r="V21" s="237"/>
      <c r="W21" s="237"/>
      <c r="X21" s="238"/>
      <c r="Y21" s="241">
        <v>15</v>
      </c>
      <c r="Z21" s="242">
        <v>15</v>
      </c>
      <c r="AA21" s="237">
        <v>15</v>
      </c>
      <c r="AB21" s="238">
        <v>30</v>
      </c>
      <c r="AC21" s="236"/>
      <c r="AD21" s="237"/>
      <c r="AE21" s="237"/>
      <c r="AF21" s="238"/>
      <c r="AG21" s="236"/>
      <c r="AH21" s="237"/>
      <c r="AI21" s="237"/>
      <c r="AJ21" s="240"/>
      <c r="AK21" s="236"/>
      <c r="AL21" s="237"/>
      <c r="AM21" s="237"/>
      <c r="AN21" s="238"/>
      <c r="AO21" s="236"/>
      <c r="AP21" s="237"/>
      <c r="AQ21" s="237"/>
      <c r="AR21" s="240"/>
      <c r="AS21" s="236"/>
      <c r="AT21" s="237"/>
      <c r="AU21" s="237">
        <v>3</v>
      </c>
      <c r="AV21" s="237"/>
      <c r="AW21" s="237"/>
      <c r="AX21" s="237"/>
      <c r="AY21" s="238"/>
      <c r="AZ21" s="236">
        <f>SUM(F21)/25</f>
        <v>1.8</v>
      </c>
      <c r="BA21" s="237"/>
      <c r="BB21" s="237"/>
      <c r="BC21" s="238"/>
    </row>
    <row r="22" spans="1:55" s="7" customFormat="1" x14ac:dyDescent="0.4">
      <c r="A22" s="21" t="s">
        <v>8</v>
      </c>
      <c r="B22" s="213" t="s">
        <v>74</v>
      </c>
      <c r="C22" s="224" t="s">
        <v>83</v>
      </c>
      <c r="D22" s="224">
        <f t="shared" si="9"/>
        <v>6</v>
      </c>
      <c r="E22" s="352">
        <f t="shared" si="10"/>
        <v>150</v>
      </c>
      <c r="F22" s="290">
        <f t="shared" si="11"/>
        <v>85</v>
      </c>
      <c r="G22" s="235">
        <f t="shared" si="12"/>
        <v>30</v>
      </c>
      <c r="H22" s="235">
        <f t="shared" si="12"/>
        <v>30</v>
      </c>
      <c r="I22" s="291">
        <v>15</v>
      </c>
      <c r="J22" s="291">
        <v>15</v>
      </c>
      <c r="K22" s="291"/>
      <c r="L22" s="234"/>
      <c r="M22" s="234"/>
      <c r="N22" s="234"/>
      <c r="O22" s="235">
        <f t="shared" si="13"/>
        <v>25</v>
      </c>
      <c r="P22" s="205">
        <f t="shared" si="13"/>
        <v>65</v>
      </c>
      <c r="Q22" s="241">
        <v>15</v>
      </c>
      <c r="R22" s="242">
        <v>15</v>
      </c>
      <c r="S22" s="237">
        <v>15</v>
      </c>
      <c r="T22" s="238">
        <v>55</v>
      </c>
      <c r="U22" s="301">
        <v>15</v>
      </c>
      <c r="V22" s="242">
        <v>15</v>
      </c>
      <c r="W22" s="237">
        <v>10</v>
      </c>
      <c r="X22" s="238">
        <v>10</v>
      </c>
      <c r="Y22" s="236"/>
      <c r="Z22" s="237"/>
      <c r="AA22" s="237"/>
      <c r="AB22" s="238"/>
      <c r="AC22" s="236"/>
      <c r="AD22" s="237"/>
      <c r="AE22" s="237"/>
      <c r="AF22" s="238"/>
      <c r="AG22" s="236"/>
      <c r="AH22" s="237"/>
      <c r="AI22" s="237"/>
      <c r="AJ22" s="240"/>
      <c r="AK22" s="236"/>
      <c r="AL22" s="237"/>
      <c r="AM22" s="237"/>
      <c r="AN22" s="238"/>
      <c r="AO22" s="236"/>
      <c r="AP22" s="237"/>
      <c r="AQ22" s="237"/>
      <c r="AR22" s="240"/>
      <c r="AS22" s="236">
        <v>4</v>
      </c>
      <c r="AT22" s="237">
        <v>2</v>
      </c>
      <c r="AU22" s="237"/>
      <c r="AV22" s="237"/>
      <c r="AW22" s="237"/>
      <c r="AX22" s="237"/>
      <c r="AY22" s="238"/>
      <c r="AZ22" s="236">
        <v>4</v>
      </c>
      <c r="BA22" s="237"/>
      <c r="BB22" s="237"/>
      <c r="BC22" s="238"/>
    </row>
    <row r="23" spans="1:55" s="7" customFormat="1" x14ac:dyDescent="0.4">
      <c r="A23" s="367" t="s">
        <v>7</v>
      </c>
      <c r="B23" s="213" t="s">
        <v>288</v>
      </c>
      <c r="C23" s="224" t="s">
        <v>77</v>
      </c>
      <c r="D23" s="224">
        <f t="shared" si="9"/>
        <v>5</v>
      </c>
      <c r="E23" s="352">
        <f t="shared" si="10"/>
        <v>125</v>
      </c>
      <c r="F23" s="290">
        <f t="shared" si="11"/>
        <v>50</v>
      </c>
      <c r="G23" s="235">
        <f t="shared" si="12"/>
        <v>15</v>
      </c>
      <c r="H23" s="235">
        <f t="shared" si="12"/>
        <v>15</v>
      </c>
      <c r="I23" s="291"/>
      <c r="J23" s="291">
        <v>15</v>
      </c>
      <c r="K23" s="291"/>
      <c r="L23" s="234"/>
      <c r="M23" s="234"/>
      <c r="N23" s="234"/>
      <c r="O23" s="235">
        <f t="shared" si="13"/>
        <v>20</v>
      </c>
      <c r="P23" s="205">
        <f t="shared" si="13"/>
        <v>75</v>
      </c>
      <c r="Q23" s="241">
        <v>15</v>
      </c>
      <c r="R23" s="242">
        <v>15</v>
      </c>
      <c r="S23" s="237">
        <v>20</v>
      </c>
      <c r="T23" s="238">
        <v>75</v>
      </c>
      <c r="U23" s="239"/>
      <c r="V23" s="237"/>
      <c r="W23" s="237"/>
      <c r="X23" s="238"/>
      <c r="Y23" s="236"/>
      <c r="Z23" s="237"/>
      <c r="AA23" s="237"/>
      <c r="AB23" s="238"/>
      <c r="AC23" s="236"/>
      <c r="AD23" s="237"/>
      <c r="AE23" s="237"/>
      <c r="AF23" s="238"/>
      <c r="AG23" s="236"/>
      <c r="AH23" s="237"/>
      <c r="AI23" s="237"/>
      <c r="AJ23" s="240"/>
      <c r="AK23" s="236"/>
      <c r="AL23" s="237"/>
      <c r="AM23" s="237"/>
      <c r="AN23" s="238"/>
      <c r="AO23" s="236"/>
      <c r="AP23" s="237"/>
      <c r="AQ23" s="237"/>
      <c r="AR23" s="240"/>
      <c r="AS23" s="236">
        <v>5</v>
      </c>
      <c r="AT23" s="237"/>
      <c r="AU23" s="237"/>
      <c r="AV23" s="237"/>
      <c r="AW23" s="237"/>
      <c r="AX23" s="237"/>
      <c r="AY23" s="238"/>
      <c r="AZ23" s="236">
        <f>SUM(F23)/25</f>
        <v>2</v>
      </c>
      <c r="BA23" s="237"/>
      <c r="BB23" s="237"/>
      <c r="BC23" s="238"/>
    </row>
    <row r="24" spans="1:55" s="7" customFormat="1" x14ac:dyDescent="0.4">
      <c r="A24" s="21" t="s">
        <v>6</v>
      </c>
      <c r="B24" s="213" t="s">
        <v>91</v>
      </c>
      <c r="C24" s="224" t="s">
        <v>80</v>
      </c>
      <c r="D24" s="224">
        <f t="shared" si="9"/>
        <v>4</v>
      </c>
      <c r="E24" s="352">
        <f t="shared" si="10"/>
        <v>100</v>
      </c>
      <c r="F24" s="290">
        <f t="shared" si="11"/>
        <v>85</v>
      </c>
      <c r="G24" s="235">
        <f t="shared" si="12"/>
        <v>30</v>
      </c>
      <c r="H24" s="235">
        <f t="shared" si="12"/>
        <v>45</v>
      </c>
      <c r="I24" s="291"/>
      <c r="J24" s="291">
        <v>30</v>
      </c>
      <c r="K24" s="291"/>
      <c r="L24" s="234">
        <v>15</v>
      </c>
      <c r="M24" s="234"/>
      <c r="N24" s="234"/>
      <c r="O24" s="235">
        <f t="shared" si="13"/>
        <v>10</v>
      </c>
      <c r="P24" s="205">
        <f t="shared" si="13"/>
        <v>15</v>
      </c>
      <c r="Q24" s="236"/>
      <c r="R24" s="237"/>
      <c r="S24" s="237"/>
      <c r="T24" s="238"/>
      <c r="U24" s="239"/>
      <c r="V24" s="237"/>
      <c r="W24" s="237"/>
      <c r="X24" s="238"/>
      <c r="Y24" s="236"/>
      <c r="Z24" s="237"/>
      <c r="AA24" s="237"/>
      <c r="AB24" s="238"/>
      <c r="AC24" s="236"/>
      <c r="AD24" s="237"/>
      <c r="AE24" s="237"/>
      <c r="AF24" s="238"/>
      <c r="AG24" s="236"/>
      <c r="AH24" s="237"/>
      <c r="AI24" s="237"/>
      <c r="AJ24" s="240"/>
      <c r="AK24" s="241"/>
      <c r="AL24" s="242"/>
      <c r="AM24" s="237"/>
      <c r="AN24" s="238"/>
      <c r="AO24" s="241">
        <v>30</v>
      </c>
      <c r="AP24" s="242">
        <v>45</v>
      </c>
      <c r="AQ24" s="237">
        <v>10</v>
      </c>
      <c r="AR24" s="240">
        <v>15</v>
      </c>
      <c r="AS24" s="236"/>
      <c r="AT24" s="237"/>
      <c r="AU24" s="237"/>
      <c r="AV24" s="237"/>
      <c r="AW24" s="237"/>
      <c r="AX24" s="237"/>
      <c r="AY24" s="238">
        <v>4</v>
      </c>
      <c r="AZ24" s="236">
        <v>4</v>
      </c>
      <c r="BA24" s="237">
        <v>4</v>
      </c>
      <c r="BB24" s="237"/>
      <c r="BC24" s="238"/>
    </row>
    <row r="25" spans="1:55" s="7" customFormat="1" x14ac:dyDescent="0.4">
      <c r="A25" s="367" t="s">
        <v>5</v>
      </c>
      <c r="B25" s="315" t="s">
        <v>64</v>
      </c>
      <c r="C25" s="228" t="s">
        <v>297</v>
      </c>
      <c r="D25" s="224">
        <f t="shared" si="9"/>
        <v>3</v>
      </c>
      <c r="E25" s="352">
        <f t="shared" si="10"/>
        <v>75</v>
      </c>
      <c r="F25" s="290">
        <f t="shared" si="11"/>
        <v>65</v>
      </c>
      <c r="G25" s="235">
        <f t="shared" si="12"/>
        <v>15</v>
      </c>
      <c r="H25" s="235">
        <f t="shared" si="12"/>
        <v>30</v>
      </c>
      <c r="I25" s="318">
        <v>15</v>
      </c>
      <c r="J25" s="318">
        <v>15</v>
      </c>
      <c r="K25" s="318"/>
      <c r="L25" s="254"/>
      <c r="M25" s="254"/>
      <c r="N25" s="254"/>
      <c r="O25" s="235">
        <f t="shared" si="13"/>
        <v>20</v>
      </c>
      <c r="P25" s="205">
        <f t="shared" si="13"/>
        <v>10</v>
      </c>
      <c r="Q25" s="257"/>
      <c r="R25" s="258"/>
      <c r="S25" s="258"/>
      <c r="T25" s="259"/>
      <c r="U25" s="260"/>
      <c r="V25" s="258"/>
      <c r="W25" s="258"/>
      <c r="X25" s="259"/>
      <c r="Y25" s="261"/>
      <c r="Z25" s="262"/>
      <c r="AA25" s="258"/>
      <c r="AB25" s="259"/>
      <c r="AC25" s="261">
        <v>15</v>
      </c>
      <c r="AD25" s="262">
        <v>30</v>
      </c>
      <c r="AE25" s="258">
        <v>20</v>
      </c>
      <c r="AF25" s="259">
        <v>10</v>
      </c>
      <c r="AG25" s="257"/>
      <c r="AH25" s="258"/>
      <c r="AI25" s="258"/>
      <c r="AJ25" s="263"/>
      <c r="AK25" s="257"/>
      <c r="AL25" s="258"/>
      <c r="AM25" s="258"/>
      <c r="AN25" s="259"/>
      <c r="AO25" s="257"/>
      <c r="AP25" s="258"/>
      <c r="AQ25" s="258"/>
      <c r="AR25" s="263"/>
      <c r="AS25" s="257"/>
      <c r="AT25" s="258"/>
      <c r="AU25" s="258">
        <v>3</v>
      </c>
      <c r="AV25" s="258"/>
      <c r="AW25" s="258"/>
      <c r="AX25" s="258"/>
      <c r="AY25" s="259"/>
      <c r="AZ25" s="236">
        <f>SUM(F25)/25</f>
        <v>2.6</v>
      </c>
      <c r="BA25" s="258">
        <v>3</v>
      </c>
      <c r="BB25" s="258"/>
      <c r="BC25" s="259"/>
    </row>
    <row r="26" spans="1:55" s="7" customFormat="1" x14ac:dyDescent="0.4">
      <c r="A26" s="21" t="s">
        <v>20</v>
      </c>
      <c r="B26" s="213" t="s">
        <v>216</v>
      </c>
      <c r="C26" s="224" t="s">
        <v>77</v>
      </c>
      <c r="D26" s="224">
        <f t="shared" si="9"/>
        <v>5</v>
      </c>
      <c r="E26" s="352">
        <f t="shared" si="10"/>
        <v>125</v>
      </c>
      <c r="F26" s="290">
        <f t="shared" si="11"/>
        <v>80</v>
      </c>
      <c r="G26" s="235">
        <f t="shared" ref="G26:H28" si="14">SUM(Q26,U26,Y26,AC26,AG26,AK26,AO26)</f>
        <v>30</v>
      </c>
      <c r="H26" s="235">
        <f t="shared" si="14"/>
        <v>30</v>
      </c>
      <c r="I26" s="291"/>
      <c r="J26" s="291">
        <v>30</v>
      </c>
      <c r="K26" s="291"/>
      <c r="L26" s="234"/>
      <c r="M26" s="234"/>
      <c r="N26" s="234"/>
      <c r="O26" s="235">
        <f t="shared" ref="O26:P28" si="15">SUM(S26,W26,AA26,AE26,AI26,AM26,AQ26)</f>
        <v>20</v>
      </c>
      <c r="P26" s="205">
        <f t="shared" si="15"/>
        <v>45</v>
      </c>
      <c r="Q26" s="241">
        <v>30</v>
      </c>
      <c r="R26" s="242">
        <v>30</v>
      </c>
      <c r="S26" s="237">
        <v>20</v>
      </c>
      <c r="T26" s="238">
        <v>45</v>
      </c>
      <c r="U26" s="239"/>
      <c r="V26" s="237"/>
      <c r="W26" s="237"/>
      <c r="X26" s="238"/>
      <c r="Y26" s="236"/>
      <c r="Z26" s="237"/>
      <c r="AA26" s="237"/>
      <c r="AB26" s="238"/>
      <c r="AC26" s="236"/>
      <c r="AD26" s="237"/>
      <c r="AE26" s="237"/>
      <c r="AF26" s="238"/>
      <c r="AG26" s="236"/>
      <c r="AH26" s="237"/>
      <c r="AI26" s="237"/>
      <c r="AJ26" s="240"/>
      <c r="AK26" s="236"/>
      <c r="AL26" s="237"/>
      <c r="AM26" s="237"/>
      <c r="AN26" s="238"/>
      <c r="AO26" s="236"/>
      <c r="AP26" s="237"/>
      <c r="AQ26" s="237"/>
      <c r="AR26" s="240"/>
      <c r="AS26" s="236">
        <v>5</v>
      </c>
      <c r="AT26" s="237"/>
      <c r="AU26" s="237"/>
      <c r="AV26" s="237"/>
      <c r="AW26" s="237"/>
      <c r="AX26" s="237"/>
      <c r="AY26" s="238"/>
      <c r="AZ26" s="236">
        <f>SUM(F26)/25</f>
        <v>3.2</v>
      </c>
      <c r="BA26" s="237">
        <v>5</v>
      </c>
      <c r="BB26" s="237"/>
      <c r="BC26" s="238"/>
    </row>
    <row r="27" spans="1:55" s="7" customFormat="1" x14ac:dyDescent="0.4">
      <c r="A27" s="367" t="s">
        <v>21</v>
      </c>
      <c r="B27" s="213" t="s">
        <v>61</v>
      </c>
      <c r="C27" s="224" t="s">
        <v>273</v>
      </c>
      <c r="D27" s="224">
        <f t="shared" si="9"/>
        <v>2</v>
      </c>
      <c r="E27" s="352">
        <f t="shared" si="10"/>
        <v>50</v>
      </c>
      <c r="F27" s="290">
        <f t="shared" si="11"/>
        <v>30</v>
      </c>
      <c r="G27" s="235">
        <f t="shared" si="14"/>
        <v>15</v>
      </c>
      <c r="H27" s="235">
        <f t="shared" si="14"/>
        <v>15</v>
      </c>
      <c r="I27" s="291">
        <v>15</v>
      </c>
      <c r="J27" s="291"/>
      <c r="K27" s="291"/>
      <c r="L27" s="234"/>
      <c r="M27" s="234"/>
      <c r="N27" s="234"/>
      <c r="O27" s="235">
        <f t="shared" si="15"/>
        <v>0</v>
      </c>
      <c r="P27" s="205">
        <f t="shared" si="15"/>
        <v>20</v>
      </c>
      <c r="Q27" s="236"/>
      <c r="R27" s="237"/>
      <c r="S27" s="237"/>
      <c r="T27" s="238"/>
      <c r="U27" s="301">
        <v>15</v>
      </c>
      <c r="V27" s="242">
        <v>15</v>
      </c>
      <c r="W27" s="237"/>
      <c r="X27" s="238">
        <v>20</v>
      </c>
      <c r="Y27" s="241"/>
      <c r="Z27" s="242"/>
      <c r="AA27" s="237"/>
      <c r="AB27" s="238"/>
      <c r="AC27" s="236"/>
      <c r="AD27" s="237"/>
      <c r="AE27" s="237"/>
      <c r="AF27" s="238"/>
      <c r="AG27" s="236"/>
      <c r="AH27" s="237"/>
      <c r="AI27" s="237"/>
      <c r="AJ27" s="240"/>
      <c r="AK27" s="236"/>
      <c r="AL27" s="237"/>
      <c r="AM27" s="237"/>
      <c r="AN27" s="238"/>
      <c r="AO27" s="236"/>
      <c r="AP27" s="237"/>
      <c r="AQ27" s="237"/>
      <c r="AR27" s="240"/>
      <c r="AS27" s="236"/>
      <c r="AT27" s="237">
        <v>2</v>
      </c>
      <c r="AU27" s="237"/>
      <c r="AV27" s="237"/>
      <c r="AW27" s="237"/>
      <c r="AX27" s="237"/>
      <c r="AY27" s="238"/>
      <c r="AZ27" s="236">
        <f>SUM(F27)/25</f>
        <v>1.2</v>
      </c>
      <c r="BA27" s="237">
        <v>2</v>
      </c>
      <c r="BB27" s="237"/>
      <c r="BC27" s="238"/>
    </row>
    <row r="28" spans="1:55" s="7" customFormat="1" ht="34.5" thickBot="1" x14ac:dyDescent="0.45">
      <c r="A28" s="367" t="s">
        <v>22</v>
      </c>
      <c r="B28" s="214" t="s">
        <v>287</v>
      </c>
      <c r="C28" s="224" t="s">
        <v>296</v>
      </c>
      <c r="D28" s="224">
        <f t="shared" si="9"/>
        <v>4</v>
      </c>
      <c r="E28" s="352">
        <f t="shared" si="10"/>
        <v>100</v>
      </c>
      <c r="F28" s="290">
        <f t="shared" si="11"/>
        <v>60</v>
      </c>
      <c r="G28" s="235">
        <f t="shared" si="14"/>
        <v>15</v>
      </c>
      <c r="H28" s="235">
        <f t="shared" si="14"/>
        <v>30</v>
      </c>
      <c r="I28" s="234">
        <v>15</v>
      </c>
      <c r="J28" s="234">
        <v>15</v>
      </c>
      <c r="K28" s="234"/>
      <c r="L28" s="234"/>
      <c r="M28" s="234"/>
      <c r="N28" s="234"/>
      <c r="O28" s="235">
        <f t="shared" si="15"/>
        <v>15</v>
      </c>
      <c r="P28" s="205">
        <f>SUM(T28,X28,AB28,AF28,AJ28,AN28,AR28)</f>
        <v>40</v>
      </c>
      <c r="Q28" s="246"/>
      <c r="R28" s="247"/>
      <c r="S28" s="247"/>
      <c r="T28" s="248"/>
      <c r="U28" s="307"/>
      <c r="V28" s="252"/>
      <c r="W28" s="247"/>
      <c r="X28" s="248"/>
      <c r="Y28" s="251">
        <v>15</v>
      </c>
      <c r="Z28" s="252">
        <v>30</v>
      </c>
      <c r="AA28" s="247">
        <v>15</v>
      </c>
      <c r="AB28" s="250">
        <v>40</v>
      </c>
      <c r="AC28" s="246"/>
      <c r="AD28" s="247"/>
      <c r="AE28" s="247"/>
      <c r="AF28" s="248"/>
      <c r="AG28" s="251"/>
      <c r="AH28" s="252"/>
      <c r="AI28" s="247"/>
      <c r="AJ28" s="250"/>
      <c r="AK28" s="246"/>
      <c r="AL28" s="247"/>
      <c r="AM28" s="247"/>
      <c r="AN28" s="248"/>
      <c r="AO28" s="246"/>
      <c r="AP28" s="247"/>
      <c r="AQ28" s="247"/>
      <c r="AR28" s="250"/>
      <c r="AS28" s="246"/>
      <c r="AT28" s="247"/>
      <c r="AU28" s="247"/>
      <c r="AV28" s="247"/>
      <c r="AW28" s="247">
        <v>4</v>
      </c>
      <c r="AX28" s="247"/>
      <c r="AY28" s="248"/>
      <c r="AZ28" s="236">
        <f>SUM(F28)/25</f>
        <v>2.4</v>
      </c>
      <c r="BA28" s="247">
        <v>4</v>
      </c>
      <c r="BB28" s="247"/>
      <c r="BC28" s="248"/>
    </row>
    <row r="29" spans="1:55" s="12" customFormat="1" ht="44.7" thickBot="1" x14ac:dyDescent="0.45">
      <c r="A29" s="42" t="s">
        <v>19</v>
      </c>
      <c r="B29" s="323" t="s">
        <v>39</v>
      </c>
      <c r="C29" s="378"/>
      <c r="D29" s="378">
        <f>SUM(D30,D43)</f>
        <v>90</v>
      </c>
      <c r="E29" s="379"/>
      <c r="F29" s="348"/>
      <c r="G29" s="333"/>
      <c r="H29" s="333"/>
      <c r="I29" s="333"/>
      <c r="J29" s="333"/>
      <c r="K29" s="333"/>
      <c r="L29" s="333"/>
      <c r="M29" s="333"/>
      <c r="N29" s="333"/>
      <c r="O29" s="333"/>
      <c r="P29" s="380"/>
      <c r="Q29" s="350"/>
      <c r="R29" s="333"/>
      <c r="S29" s="333"/>
      <c r="T29" s="334"/>
      <c r="U29" s="332"/>
      <c r="V29" s="333"/>
      <c r="W29" s="333"/>
      <c r="X29" s="334"/>
      <c r="Y29" s="350"/>
      <c r="Z29" s="333"/>
      <c r="AA29" s="333"/>
      <c r="AB29" s="334"/>
      <c r="AC29" s="350"/>
      <c r="AD29" s="333"/>
      <c r="AE29" s="333"/>
      <c r="AF29" s="334"/>
      <c r="AG29" s="350"/>
      <c r="AH29" s="333"/>
      <c r="AI29" s="333"/>
      <c r="AJ29" s="349"/>
      <c r="AK29" s="350"/>
      <c r="AL29" s="333"/>
      <c r="AM29" s="333"/>
      <c r="AN29" s="334"/>
      <c r="AO29" s="350"/>
      <c r="AP29" s="333"/>
      <c r="AQ29" s="333"/>
      <c r="AR29" s="349"/>
      <c r="AS29" s="350"/>
      <c r="AT29" s="333"/>
      <c r="AU29" s="333"/>
      <c r="AV29" s="333"/>
      <c r="AW29" s="333"/>
      <c r="AX29" s="333"/>
      <c r="AY29" s="334"/>
      <c r="AZ29" s="350"/>
      <c r="BA29" s="333"/>
      <c r="BB29" s="333"/>
      <c r="BC29" s="334"/>
    </row>
    <row r="30" spans="1:55" s="12" customFormat="1" ht="44.7" thickBot="1" x14ac:dyDescent="0.45">
      <c r="A30" s="34" t="s">
        <v>62</v>
      </c>
      <c r="B30" s="217" t="s">
        <v>93</v>
      </c>
      <c r="C30" s="227"/>
      <c r="D30" s="227">
        <f>SUM(D31:D42)</f>
        <v>50</v>
      </c>
      <c r="E30" s="253">
        <f>SUM(E31:E42)</f>
        <v>1250</v>
      </c>
      <c r="F30" s="253">
        <f t="shared" ref="F30:BC30" si="16">SUM(F31:F42)</f>
        <v>695</v>
      </c>
      <c r="G30" s="253">
        <f t="shared" si="16"/>
        <v>165</v>
      </c>
      <c r="H30" s="253">
        <f t="shared" si="16"/>
        <v>315</v>
      </c>
      <c r="I30" s="253">
        <f t="shared" si="16"/>
        <v>45</v>
      </c>
      <c r="J30" s="253">
        <f>SUM(J31:J42)</f>
        <v>195</v>
      </c>
      <c r="K30" s="253">
        <f t="shared" si="16"/>
        <v>75</v>
      </c>
      <c r="L30" s="253">
        <f>SUM(L31:L42)</f>
        <v>0</v>
      </c>
      <c r="M30" s="253">
        <f t="shared" si="16"/>
        <v>0</v>
      </c>
      <c r="N30" s="253">
        <f t="shared" si="16"/>
        <v>0</v>
      </c>
      <c r="O30" s="253">
        <f t="shared" si="16"/>
        <v>215</v>
      </c>
      <c r="P30" s="253">
        <f t="shared" si="16"/>
        <v>555</v>
      </c>
      <c r="Q30" s="253">
        <f t="shared" si="16"/>
        <v>15</v>
      </c>
      <c r="R30" s="253">
        <f t="shared" si="16"/>
        <v>15</v>
      </c>
      <c r="S30" s="253">
        <f t="shared" si="16"/>
        <v>30</v>
      </c>
      <c r="T30" s="253">
        <f t="shared" si="16"/>
        <v>35</v>
      </c>
      <c r="U30" s="253">
        <f t="shared" si="16"/>
        <v>75</v>
      </c>
      <c r="V30" s="253">
        <f t="shared" si="16"/>
        <v>75</v>
      </c>
      <c r="W30" s="253">
        <f t="shared" si="16"/>
        <v>65</v>
      </c>
      <c r="X30" s="253">
        <f t="shared" si="16"/>
        <v>140</v>
      </c>
      <c r="Y30" s="253">
        <f t="shared" si="16"/>
        <v>30</v>
      </c>
      <c r="Z30" s="253">
        <f t="shared" si="16"/>
        <v>75</v>
      </c>
      <c r="AA30" s="253">
        <f t="shared" si="16"/>
        <v>55</v>
      </c>
      <c r="AB30" s="253">
        <f t="shared" si="16"/>
        <v>190</v>
      </c>
      <c r="AC30" s="253">
        <f t="shared" si="16"/>
        <v>15</v>
      </c>
      <c r="AD30" s="253">
        <f t="shared" si="16"/>
        <v>30</v>
      </c>
      <c r="AE30" s="253">
        <f t="shared" si="16"/>
        <v>10</v>
      </c>
      <c r="AF30" s="253">
        <f t="shared" si="16"/>
        <v>20</v>
      </c>
      <c r="AG30" s="253">
        <f t="shared" si="16"/>
        <v>30</v>
      </c>
      <c r="AH30" s="253">
        <f t="shared" si="16"/>
        <v>75</v>
      </c>
      <c r="AI30" s="253">
        <f t="shared" si="16"/>
        <v>35</v>
      </c>
      <c r="AJ30" s="253">
        <f t="shared" si="16"/>
        <v>105</v>
      </c>
      <c r="AK30" s="253">
        <f t="shared" si="16"/>
        <v>0</v>
      </c>
      <c r="AL30" s="253">
        <f t="shared" si="16"/>
        <v>30</v>
      </c>
      <c r="AM30" s="253">
        <f t="shared" si="16"/>
        <v>20</v>
      </c>
      <c r="AN30" s="253">
        <f t="shared" si="16"/>
        <v>55</v>
      </c>
      <c r="AO30" s="253">
        <f t="shared" si="16"/>
        <v>0</v>
      </c>
      <c r="AP30" s="253">
        <f t="shared" si="16"/>
        <v>15</v>
      </c>
      <c r="AQ30" s="253">
        <f t="shared" si="16"/>
        <v>0</v>
      </c>
      <c r="AR30" s="253">
        <f t="shared" si="16"/>
        <v>10</v>
      </c>
      <c r="AS30" s="253">
        <f t="shared" si="16"/>
        <v>4</v>
      </c>
      <c r="AT30" s="253">
        <f t="shared" si="16"/>
        <v>11</v>
      </c>
      <c r="AU30" s="253">
        <f t="shared" si="16"/>
        <v>14</v>
      </c>
      <c r="AV30" s="253">
        <f t="shared" si="16"/>
        <v>9</v>
      </c>
      <c r="AW30" s="253">
        <f t="shared" si="16"/>
        <v>7</v>
      </c>
      <c r="AX30" s="253">
        <f t="shared" si="16"/>
        <v>4</v>
      </c>
      <c r="AY30" s="253">
        <f t="shared" si="16"/>
        <v>1</v>
      </c>
      <c r="AZ30" s="253">
        <f t="shared" si="16"/>
        <v>30.200000000000003</v>
      </c>
      <c r="BA30" s="253">
        <f t="shared" si="16"/>
        <v>38</v>
      </c>
      <c r="BB30" s="253">
        <f t="shared" si="16"/>
        <v>0</v>
      </c>
      <c r="BC30" s="253">
        <f t="shared" si="16"/>
        <v>0</v>
      </c>
    </row>
    <row r="31" spans="1:55" s="135" customFormat="1" x14ac:dyDescent="0.4">
      <c r="A31" s="22" t="s">
        <v>10</v>
      </c>
      <c r="B31" s="213" t="s">
        <v>223</v>
      </c>
      <c r="C31" s="224" t="s">
        <v>117</v>
      </c>
      <c r="D31" s="224">
        <f>SUM(AS31:AY31)</f>
        <v>9</v>
      </c>
      <c r="E31" s="352">
        <f t="shared" ref="E31:E42" si="17">SUM(F31,P31)</f>
        <v>225</v>
      </c>
      <c r="F31" s="290">
        <f t="shared" ref="F31:F42" si="18">SUM(G31:H31,O31)</f>
        <v>120</v>
      </c>
      <c r="G31" s="235">
        <f>SUM(Q31,U31,Y31,AC31,AG31,AK31,AO31)</f>
        <v>30</v>
      </c>
      <c r="H31" s="235">
        <f>SUM(R31,V31,Z31,AD31,AH31,AL31,AP31)</f>
        <v>30</v>
      </c>
      <c r="I31" s="234">
        <v>15</v>
      </c>
      <c r="J31" s="234">
        <v>15</v>
      </c>
      <c r="K31" s="234"/>
      <c r="L31" s="234"/>
      <c r="M31" s="234"/>
      <c r="N31" s="234"/>
      <c r="O31" s="235">
        <f>SUM(S31,W31,AA31,AE31,AI31,AM31,AQ31)</f>
        <v>60</v>
      </c>
      <c r="P31" s="205">
        <f>SUM(T31,X31,AB31,AF31,AJ31,AN31,AR31)</f>
        <v>105</v>
      </c>
      <c r="Q31" s="236"/>
      <c r="R31" s="237"/>
      <c r="S31" s="237"/>
      <c r="T31" s="238"/>
      <c r="U31" s="301">
        <v>15</v>
      </c>
      <c r="V31" s="242">
        <v>15</v>
      </c>
      <c r="W31" s="237">
        <v>30</v>
      </c>
      <c r="X31" s="238">
        <v>40</v>
      </c>
      <c r="Y31" s="241">
        <v>15</v>
      </c>
      <c r="Z31" s="242">
        <v>15</v>
      </c>
      <c r="AA31" s="237">
        <v>30</v>
      </c>
      <c r="AB31" s="238">
        <v>65</v>
      </c>
      <c r="AC31" s="236"/>
      <c r="AD31" s="237"/>
      <c r="AE31" s="237"/>
      <c r="AF31" s="238"/>
      <c r="AG31" s="236"/>
      <c r="AH31" s="237"/>
      <c r="AI31" s="237"/>
      <c r="AJ31" s="240"/>
      <c r="AK31" s="236"/>
      <c r="AL31" s="237"/>
      <c r="AM31" s="237"/>
      <c r="AN31" s="238"/>
      <c r="AO31" s="236"/>
      <c r="AP31" s="237"/>
      <c r="AQ31" s="237"/>
      <c r="AR31" s="240"/>
      <c r="AS31" s="236"/>
      <c r="AT31" s="237">
        <v>4</v>
      </c>
      <c r="AU31" s="237">
        <v>5</v>
      </c>
      <c r="AV31" s="237"/>
      <c r="AW31" s="237"/>
      <c r="AX31" s="237"/>
      <c r="AY31" s="238"/>
      <c r="AZ31" s="236">
        <f>SUM(F31)/25</f>
        <v>4.8</v>
      </c>
      <c r="BA31" s="237"/>
      <c r="BB31" s="237"/>
      <c r="BC31" s="238"/>
    </row>
    <row r="32" spans="1:55" s="135" customFormat="1" x14ac:dyDescent="0.4">
      <c r="A32" s="21" t="s">
        <v>9</v>
      </c>
      <c r="B32" s="215" t="s">
        <v>90</v>
      </c>
      <c r="C32" s="224" t="s">
        <v>76</v>
      </c>
      <c r="D32" s="224">
        <f t="shared" ref="D32:D38" si="19">SUM(AS32:AY32)</f>
        <v>7</v>
      </c>
      <c r="E32" s="352">
        <f t="shared" si="17"/>
        <v>175</v>
      </c>
      <c r="F32" s="290">
        <f t="shared" si="18"/>
        <v>110</v>
      </c>
      <c r="G32" s="235">
        <f t="shared" ref="G32:G42" si="20">SUM(Q32,U32,Y32,AC32,AG32,AK32,AO32)</f>
        <v>30</v>
      </c>
      <c r="H32" s="235">
        <f t="shared" ref="H32:H42" si="21">SUM(R32,V32,Z32,AD32,AH32,AL32,AP32)</f>
        <v>30</v>
      </c>
      <c r="I32" s="234"/>
      <c r="J32" s="291">
        <v>30</v>
      </c>
      <c r="K32" s="234"/>
      <c r="L32" s="234"/>
      <c r="M32" s="234"/>
      <c r="N32" s="234"/>
      <c r="O32" s="235">
        <f t="shared" ref="O32:O42" si="22">SUM(S32,W32,AA32,AE32,AI32,AM32,AQ32)</f>
        <v>50</v>
      </c>
      <c r="P32" s="205">
        <f>SUM(T32,X32,AB32,AF32,AJ32,AN32,AR32)</f>
        <v>65</v>
      </c>
      <c r="Q32" s="241">
        <v>15</v>
      </c>
      <c r="R32" s="242">
        <v>15</v>
      </c>
      <c r="S32" s="237">
        <v>30</v>
      </c>
      <c r="T32" s="238">
        <v>35</v>
      </c>
      <c r="U32" s="301">
        <v>15</v>
      </c>
      <c r="V32" s="242">
        <v>15</v>
      </c>
      <c r="W32" s="237">
        <v>20</v>
      </c>
      <c r="X32" s="238">
        <v>30</v>
      </c>
      <c r="Y32" s="236"/>
      <c r="Z32" s="237"/>
      <c r="AA32" s="237"/>
      <c r="AB32" s="238"/>
      <c r="AC32" s="236"/>
      <c r="AD32" s="237"/>
      <c r="AE32" s="237"/>
      <c r="AF32" s="238"/>
      <c r="AG32" s="236"/>
      <c r="AH32" s="237"/>
      <c r="AI32" s="237"/>
      <c r="AJ32" s="240"/>
      <c r="AK32" s="236"/>
      <c r="AL32" s="237"/>
      <c r="AM32" s="237"/>
      <c r="AN32" s="238"/>
      <c r="AO32" s="236"/>
      <c r="AP32" s="237"/>
      <c r="AQ32" s="237"/>
      <c r="AR32" s="240"/>
      <c r="AS32" s="236">
        <v>4</v>
      </c>
      <c r="AT32" s="237">
        <v>3</v>
      </c>
      <c r="AU32" s="237"/>
      <c r="AV32" s="237"/>
      <c r="AW32" s="237"/>
      <c r="AX32" s="237"/>
      <c r="AY32" s="238"/>
      <c r="AZ32" s="236">
        <f>SUM(F32)/25</f>
        <v>4.4000000000000004</v>
      </c>
      <c r="BA32" s="237">
        <v>7</v>
      </c>
      <c r="BB32" s="237"/>
      <c r="BC32" s="238"/>
    </row>
    <row r="33" spans="1:55" s="7" customFormat="1" x14ac:dyDescent="0.4">
      <c r="A33" s="21" t="s">
        <v>8</v>
      </c>
      <c r="B33" s="343" t="s">
        <v>68</v>
      </c>
      <c r="C33" s="226" t="s">
        <v>78</v>
      </c>
      <c r="D33" s="226">
        <f t="shared" si="19"/>
        <v>3</v>
      </c>
      <c r="E33" s="376">
        <f t="shared" si="17"/>
        <v>75</v>
      </c>
      <c r="F33" s="305">
        <f t="shared" si="18"/>
        <v>55</v>
      </c>
      <c r="G33" s="244">
        <f t="shared" si="20"/>
        <v>15</v>
      </c>
      <c r="H33" s="244">
        <f t="shared" si="21"/>
        <v>30</v>
      </c>
      <c r="I33" s="243">
        <v>15</v>
      </c>
      <c r="J33" s="306">
        <v>15</v>
      </c>
      <c r="K33" s="243"/>
      <c r="L33" s="243"/>
      <c r="M33" s="243"/>
      <c r="N33" s="243"/>
      <c r="O33" s="244">
        <f t="shared" si="22"/>
        <v>10</v>
      </c>
      <c r="P33" s="245">
        <f t="shared" ref="P33:P42" si="23">SUM(T33,X33,AB33,AF33,AJ33,AN33,AR33)</f>
        <v>20</v>
      </c>
      <c r="Q33" s="246"/>
      <c r="R33" s="247"/>
      <c r="S33" s="247"/>
      <c r="T33" s="248"/>
      <c r="U33" s="249"/>
      <c r="V33" s="247"/>
      <c r="W33" s="247"/>
      <c r="X33" s="248"/>
      <c r="Y33" s="246"/>
      <c r="Z33" s="247"/>
      <c r="AA33" s="247"/>
      <c r="AB33" s="248"/>
      <c r="AC33" s="251">
        <v>15</v>
      </c>
      <c r="AD33" s="252">
        <v>30</v>
      </c>
      <c r="AE33" s="247">
        <v>10</v>
      </c>
      <c r="AF33" s="248">
        <v>20</v>
      </c>
      <c r="AG33" s="246"/>
      <c r="AH33" s="247"/>
      <c r="AI33" s="247"/>
      <c r="AJ33" s="250"/>
      <c r="AK33" s="246"/>
      <c r="AL33" s="247"/>
      <c r="AM33" s="247"/>
      <c r="AN33" s="248"/>
      <c r="AO33" s="246"/>
      <c r="AP33" s="247"/>
      <c r="AQ33" s="247"/>
      <c r="AR33" s="250"/>
      <c r="AS33" s="246"/>
      <c r="AT33" s="247"/>
      <c r="AU33" s="247"/>
      <c r="AV33" s="247">
        <v>3</v>
      </c>
      <c r="AW33" s="247"/>
      <c r="AX33" s="247"/>
      <c r="AY33" s="248"/>
      <c r="AZ33" s="236">
        <v>3</v>
      </c>
      <c r="BA33" s="247"/>
      <c r="BB33" s="247"/>
      <c r="BC33" s="248"/>
    </row>
    <row r="34" spans="1:55" s="7" customFormat="1" x14ac:dyDescent="0.4">
      <c r="A34" s="368" t="s">
        <v>7</v>
      </c>
      <c r="B34" s="213" t="s">
        <v>298</v>
      </c>
      <c r="C34" s="224" t="s">
        <v>272</v>
      </c>
      <c r="D34" s="224">
        <f t="shared" si="19"/>
        <v>4</v>
      </c>
      <c r="E34" s="352">
        <f t="shared" si="17"/>
        <v>100</v>
      </c>
      <c r="F34" s="290">
        <f t="shared" si="18"/>
        <v>45</v>
      </c>
      <c r="G34" s="235">
        <f t="shared" si="20"/>
        <v>0</v>
      </c>
      <c r="H34" s="235">
        <f t="shared" si="21"/>
        <v>30</v>
      </c>
      <c r="I34" s="234"/>
      <c r="J34" s="291">
        <v>30</v>
      </c>
      <c r="K34" s="234"/>
      <c r="L34" s="234"/>
      <c r="M34" s="234"/>
      <c r="N34" s="234"/>
      <c r="O34" s="235">
        <f t="shared" si="22"/>
        <v>15</v>
      </c>
      <c r="P34" s="205">
        <f t="shared" si="23"/>
        <v>55</v>
      </c>
      <c r="Q34" s="236"/>
      <c r="R34" s="237"/>
      <c r="S34" s="237"/>
      <c r="T34" s="238"/>
      <c r="U34" s="239"/>
      <c r="V34" s="237"/>
      <c r="W34" s="237"/>
      <c r="X34" s="238"/>
      <c r="Y34" s="241">
        <v>0</v>
      </c>
      <c r="Z34" s="242">
        <v>30</v>
      </c>
      <c r="AA34" s="237">
        <v>15</v>
      </c>
      <c r="AB34" s="238">
        <v>55</v>
      </c>
      <c r="AC34" s="236"/>
      <c r="AD34" s="237"/>
      <c r="AE34" s="237"/>
      <c r="AF34" s="238"/>
      <c r="AG34" s="236"/>
      <c r="AH34" s="237"/>
      <c r="AI34" s="237"/>
      <c r="AJ34" s="240"/>
      <c r="AK34" s="236"/>
      <c r="AL34" s="237"/>
      <c r="AM34" s="237"/>
      <c r="AN34" s="238"/>
      <c r="AO34" s="236"/>
      <c r="AP34" s="237"/>
      <c r="AQ34" s="237"/>
      <c r="AR34" s="240"/>
      <c r="AS34" s="236"/>
      <c r="AT34" s="237"/>
      <c r="AU34" s="237">
        <v>4</v>
      </c>
      <c r="AV34" s="237"/>
      <c r="AW34" s="237"/>
      <c r="AX34" s="237"/>
      <c r="AY34" s="238"/>
      <c r="AZ34" s="236">
        <f>SUM(F34)/25</f>
        <v>1.8</v>
      </c>
      <c r="BA34" s="237">
        <v>4</v>
      </c>
      <c r="BB34" s="237"/>
      <c r="BC34" s="238"/>
    </row>
    <row r="35" spans="1:55" s="7" customFormat="1" x14ac:dyDescent="0.4">
      <c r="A35" s="21" t="s">
        <v>6</v>
      </c>
      <c r="B35" s="215" t="s">
        <v>213</v>
      </c>
      <c r="C35" s="224" t="s">
        <v>280</v>
      </c>
      <c r="D35" s="224">
        <f t="shared" si="19"/>
        <v>4</v>
      </c>
      <c r="E35" s="352">
        <f t="shared" si="17"/>
        <v>100</v>
      </c>
      <c r="F35" s="290">
        <f t="shared" si="18"/>
        <v>40</v>
      </c>
      <c r="G35" s="235">
        <f t="shared" si="20"/>
        <v>0</v>
      </c>
      <c r="H35" s="235">
        <f t="shared" si="21"/>
        <v>30</v>
      </c>
      <c r="I35" s="234"/>
      <c r="J35" s="291"/>
      <c r="K35" s="234">
        <v>30</v>
      </c>
      <c r="L35" s="234"/>
      <c r="M35" s="234"/>
      <c r="N35" s="234"/>
      <c r="O35" s="235">
        <f t="shared" si="22"/>
        <v>10</v>
      </c>
      <c r="P35" s="205">
        <f t="shared" si="23"/>
        <v>60</v>
      </c>
      <c r="Q35" s="236"/>
      <c r="R35" s="237"/>
      <c r="S35" s="237"/>
      <c r="T35" s="238"/>
      <c r="U35" s="301"/>
      <c r="V35" s="237"/>
      <c r="W35" s="237"/>
      <c r="X35" s="238"/>
      <c r="Y35" s="236"/>
      <c r="Z35" s="237"/>
      <c r="AA35" s="237"/>
      <c r="AB35" s="238"/>
      <c r="AC35" s="236"/>
      <c r="AD35" s="237"/>
      <c r="AE35" s="237"/>
      <c r="AF35" s="238"/>
      <c r="AG35" s="236"/>
      <c r="AH35" s="242">
        <v>15</v>
      </c>
      <c r="AI35" s="237">
        <v>5</v>
      </c>
      <c r="AJ35" s="240">
        <v>30</v>
      </c>
      <c r="AK35" s="236"/>
      <c r="AL35" s="242">
        <v>15</v>
      </c>
      <c r="AM35" s="237">
        <v>5</v>
      </c>
      <c r="AN35" s="238">
        <v>30</v>
      </c>
      <c r="AO35" s="236"/>
      <c r="AP35" s="237"/>
      <c r="AQ35" s="237"/>
      <c r="AR35" s="240"/>
      <c r="AS35" s="236"/>
      <c r="AT35" s="237"/>
      <c r="AU35" s="237"/>
      <c r="AV35" s="237"/>
      <c r="AW35" s="237">
        <v>2</v>
      </c>
      <c r="AX35" s="237">
        <v>2</v>
      </c>
      <c r="AY35" s="238"/>
      <c r="AZ35" s="236">
        <f>SUM(F35)/25</f>
        <v>1.6</v>
      </c>
      <c r="BA35" s="237">
        <v>4</v>
      </c>
      <c r="BB35" s="237"/>
      <c r="BC35" s="238"/>
    </row>
    <row r="36" spans="1:55" s="7" customFormat="1" x14ac:dyDescent="0.4">
      <c r="A36" s="367" t="s">
        <v>5</v>
      </c>
      <c r="B36" s="213" t="s">
        <v>224</v>
      </c>
      <c r="C36" s="224" t="s">
        <v>116</v>
      </c>
      <c r="D36" s="224">
        <f t="shared" si="19"/>
        <v>3</v>
      </c>
      <c r="E36" s="352">
        <f t="shared" si="17"/>
        <v>75</v>
      </c>
      <c r="F36" s="290">
        <f t="shared" si="18"/>
        <v>55</v>
      </c>
      <c r="G36" s="235">
        <f t="shared" si="20"/>
        <v>15</v>
      </c>
      <c r="H36" s="235">
        <f t="shared" si="21"/>
        <v>30</v>
      </c>
      <c r="I36" s="234"/>
      <c r="J36" s="291">
        <v>30</v>
      </c>
      <c r="K36" s="234"/>
      <c r="L36" s="234"/>
      <c r="M36" s="234"/>
      <c r="N36" s="234"/>
      <c r="O36" s="235">
        <f t="shared" si="22"/>
        <v>10</v>
      </c>
      <c r="P36" s="205">
        <f t="shared" si="23"/>
        <v>20</v>
      </c>
      <c r="Q36" s="236"/>
      <c r="R36" s="237"/>
      <c r="S36" s="237"/>
      <c r="T36" s="238"/>
      <c r="U36" s="239"/>
      <c r="V36" s="237"/>
      <c r="W36" s="237"/>
      <c r="X36" s="238"/>
      <c r="Y36" s="236"/>
      <c r="Z36" s="237"/>
      <c r="AA36" s="237"/>
      <c r="AB36" s="238"/>
      <c r="AC36" s="241"/>
      <c r="AD36" s="242"/>
      <c r="AE36" s="237"/>
      <c r="AF36" s="238"/>
      <c r="AG36" s="241">
        <v>15</v>
      </c>
      <c r="AH36" s="242">
        <v>30</v>
      </c>
      <c r="AI36" s="237">
        <v>10</v>
      </c>
      <c r="AJ36" s="238">
        <v>20</v>
      </c>
      <c r="AK36" s="236"/>
      <c r="AL36" s="237"/>
      <c r="AM36" s="237"/>
      <c r="AN36" s="238"/>
      <c r="AO36" s="236"/>
      <c r="AP36" s="237"/>
      <c r="AQ36" s="237"/>
      <c r="AR36" s="240"/>
      <c r="AS36" s="236"/>
      <c r="AT36" s="237"/>
      <c r="AU36" s="237"/>
      <c r="AV36" s="237">
        <v>3</v>
      </c>
      <c r="AW36" s="237"/>
      <c r="AX36" s="237"/>
      <c r="AY36" s="238"/>
      <c r="AZ36" s="236">
        <v>3</v>
      </c>
      <c r="BA36" s="237">
        <v>3</v>
      </c>
      <c r="BB36" s="237"/>
      <c r="BC36" s="238"/>
    </row>
    <row r="37" spans="1:55" s="7" customFormat="1" x14ac:dyDescent="0.4">
      <c r="A37" s="22" t="s">
        <v>20</v>
      </c>
      <c r="B37" s="213" t="s">
        <v>225</v>
      </c>
      <c r="C37" s="224" t="s">
        <v>117</v>
      </c>
      <c r="D37" s="224">
        <f t="shared" si="19"/>
        <v>5</v>
      </c>
      <c r="E37" s="352">
        <f t="shared" si="17"/>
        <v>125</v>
      </c>
      <c r="F37" s="290">
        <f t="shared" si="18"/>
        <v>75</v>
      </c>
      <c r="G37" s="235">
        <f t="shared" si="20"/>
        <v>30</v>
      </c>
      <c r="H37" s="235">
        <f t="shared" si="21"/>
        <v>30</v>
      </c>
      <c r="I37" s="234"/>
      <c r="J37" s="291">
        <v>30</v>
      </c>
      <c r="K37" s="234"/>
      <c r="L37" s="234"/>
      <c r="M37" s="234"/>
      <c r="N37" s="234"/>
      <c r="O37" s="235">
        <f t="shared" si="22"/>
        <v>15</v>
      </c>
      <c r="P37" s="205">
        <f t="shared" si="23"/>
        <v>50</v>
      </c>
      <c r="Q37" s="241"/>
      <c r="R37" s="242"/>
      <c r="S37" s="237"/>
      <c r="T37" s="238"/>
      <c r="U37" s="301">
        <v>15</v>
      </c>
      <c r="V37" s="242">
        <v>15</v>
      </c>
      <c r="W37" s="237">
        <v>5</v>
      </c>
      <c r="X37" s="238">
        <v>15</v>
      </c>
      <c r="Y37" s="241">
        <v>15</v>
      </c>
      <c r="Z37" s="242">
        <v>15</v>
      </c>
      <c r="AA37" s="237">
        <v>10</v>
      </c>
      <c r="AB37" s="238">
        <v>35</v>
      </c>
      <c r="AC37" s="236"/>
      <c r="AD37" s="237"/>
      <c r="AE37" s="237"/>
      <c r="AF37" s="238"/>
      <c r="AG37" s="236"/>
      <c r="AH37" s="237"/>
      <c r="AI37" s="237"/>
      <c r="AJ37" s="240"/>
      <c r="AK37" s="236"/>
      <c r="AL37" s="237"/>
      <c r="AM37" s="237"/>
      <c r="AN37" s="238"/>
      <c r="AO37" s="236"/>
      <c r="AP37" s="237"/>
      <c r="AQ37" s="237"/>
      <c r="AR37" s="240"/>
      <c r="AS37" s="236"/>
      <c r="AT37" s="237">
        <v>2</v>
      </c>
      <c r="AU37" s="237">
        <v>3</v>
      </c>
      <c r="AV37" s="237"/>
      <c r="AW37" s="237"/>
      <c r="AX37" s="237"/>
      <c r="AY37" s="238"/>
      <c r="AZ37" s="236">
        <f>SUM(F37)/25</f>
        <v>3</v>
      </c>
      <c r="BA37" s="237">
        <v>5</v>
      </c>
      <c r="BB37" s="237"/>
      <c r="BC37" s="238"/>
    </row>
    <row r="38" spans="1:55" s="7" customFormat="1" x14ac:dyDescent="0.4">
      <c r="A38" s="21" t="s">
        <v>21</v>
      </c>
      <c r="B38" s="213" t="s">
        <v>226</v>
      </c>
      <c r="C38" s="224" t="s">
        <v>275</v>
      </c>
      <c r="D38" s="224">
        <f t="shared" si="19"/>
        <v>3</v>
      </c>
      <c r="E38" s="352">
        <f t="shared" si="17"/>
        <v>75</v>
      </c>
      <c r="F38" s="290">
        <f t="shared" si="18"/>
        <v>40</v>
      </c>
      <c r="G38" s="235">
        <f t="shared" si="20"/>
        <v>15</v>
      </c>
      <c r="H38" s="235">
        <f t="shared" si="21"/>
        <v>15</v>
      </c>
      <c r="I38" s="234"/>
      <c r="J38" s="291">
        <v>15</v>
      </c>
      <c r="K38" s="234"/>
      <c r="L38" s="234"/>
      <c r="M38" s="234"/>
      <c r="N38" s="234"/>
      <c r="O38" s="235">
        <f t="shared" si="22"/>
        <v>10</v>
      </c>
      <c r="P38" s="205">
        <f t="shared" si="23"/>
        <v>35</v>
      </c>
      <c r="Q38" s="236"/>
      <c r="R38" s="237"/>
      <c r="S38" s="237"/>
      <c r="T38" s="238"/>
      <c r="U38" s="239"/>
      <c r="V38" s="237"/>
      <c r="W38" s="237"/>
      <c r="X38" s="238"/>
      <c r="Y38" s="236"/>
      <c r="Z38" s="237"/>
      <c r="AA38" s="237"/>
      <c r="AB38" s="238"/>
      <c r="AC38" s="236"/>
      <c r="AD38" s="237"/>
      <c r="AE38" s="237"/>
      <c r="AF38" s="238"/>
      <c r="AG38" s="241">
        <v>15</v>
      </c>
      <c r="AH38" s="242">
        <v>15</v>
      </c>
      <c r="AI38" s="237">
        <v>10</v>
      </c>
      <c r="AJ38" s="240">
        <v>35</v>
      </c>
      <c r="AK38" s="236"/>
      <c r="AL38" s="237"/>
      <c r="AM38" s="237"/>
      <c r="AN38" s="238"/>
      <c r="AO38" s="236"/>
      <c r="AP38" s="237"/>
      <c r="AQ38" s="237"/>
      <c r="AR38" s="240"/>
      <c r="AS38" s="236"/>
      <c r="AT38" s="237"/>
      <c r="AU38" s="237"/>
      <c r="AV38" s="237"/>
      <c r="AW38" s="237">
        <v>3</v>
      </c>
      <c r="AX38" s="237"/>
      <c r="AY38" s="238"/>
      <c r="AZ38" s="236">
        <f>SUM(F38)/25</f>
        <v>1.6</v>
      </c>
      <c r="BA38" s="237">
        <v>3</v>
      </c>
      <c r="BB38" s="237"/>
      <c r="BC38" s="238"/>
    </row>
    <row r="39" spans="1:55" s="7" customFormat="1" ht="36.75" customHeight="1" x14ac:dyDescent="0.4">
      <c r="A39" s="21" t="s">
        <v>22</v>
      </c>
      <c r="B39" s="212" t="s">
        <v>250</v>
      </c>
      <c r="C39" s="224" t="s">
        <v>101</v>
      </c>
      <c r="D39" s="224">
        <f>SUM(AS39:AY39)</f>
        <v>4</v>
      </c>
      <c r="E39" s="352">
        <f t="shared" si="17"/>
        <v>100</v>
      </c>
      <c r="F39" s="290">
        <f t="shared" si="18"/>
        <v>30</v>
      </c>
      <c r="G39" s="235">
        <f t="shared" si="20"/>
        <v>15</v>
      </c>
      <c r="H39" s="235">
        <f t="shared" si="21"/>
        <v>15</v>
      </c>
      <c r="I39" s="234"/>
      <c r="J39" s="291">
        <v>15</v>
      </c>
      <c r="K39" s="234"/>
      <c r="L39" s="234"/>
      <c r="M39" s="234"/>
      <c r="N39" s="234"/>
      <c r="O39" s="235">
        <f t="shared" si="22"/>
        <v>0</v>
      </c>
      <c r="P39" s="205">
        <f t="shared" si="23"/>
        <v>70</v>
      </c>
      <c r="Q39" s="236"/>
      <c r="R39" s="237"/>
      <c r="S39" s="237"/>
      <c r="T39" s="238"/>
      <c r="U39" s="301">
        <v>15</v>
      </c>
      <c r="V39" s="237"/>
      <c r="W39" s="237"/>
      <c r="X39" s="238">
        <v>35</v>
      </c>
      <c r="Y39" s="241"/>
      <c r="Z39" s="242">
        <v>15</v>
      </c>
      <c r="AA39" s="237"/>
      <c r="AB39" s="238">
        <v>35</v>
      </c>
      <c r="AC39" s="236"/>
      <c r="AD39" s="237"/>
      <c r="AE39" s="237"/>
      <c r="AF39" s="238"/>
      <c r="AG39" s="236"/>
      <c r="AH39" s="237"/>
      <c r="AI39" s="237"/>
      <c r="AJ39" s="240"/>
      <c r="AK39" s="236"/>
      <c r="AL39" s="237"/>
      <c r="AM39" s="237"/>
      <c r="AN39" s="238"/>
      <c r="AO39" s="236"/>
      <c r="AP39" s="237"/>
      <c r="AQ39" s="237"/>
      <c r="AR39" s="240"/>
      <c r="AS39" s="236"/>
      <c r="AT39" s="237">
        <v>2</v>
      </c>
      <c r="AU39" s="237">
        <v>2</v>
      </c>
      <c r="AV39" s="237"/>
      <c r="AW39" s="237"/>
      <c r="AX39" s="237"/>
      <c r="AY39" s="238"/>
      <c r="AZ39" s="236">
        <f>SUM(F39)/25</f>
        <v>1.2</v>
      </c>
      <c r="BA39" s="237">
        <v>4</v>
      </c>
      <c r="BB39" s="237"/>
      <c r="BC39" s="238"/>
    </row>
    <row r="40" spans="1:55" s="7" customFormat="1" x14ac:dyDescent="0.4">
      <c r="A40" s="368" t="s">
        <v>23</v>
      </c>
      <c r="B40" s="213" t="s">
        <v>65</v>
      </c>
      <c r="C40" s="224" t="s">
        <v>273</v>
      </c>
      <c r="D40" s="224">
        <f>SUM(AS40:AY40)</f>
        <v>3</v>
      </c>
      <c r="E40" s="352">
        <f t="shared" si="17"/>
        <v>75</v>
      </c>
      <c r="F40" s="290">
        <f t="shared" si="18"/>
        <v>55</v>
      </c>
      <c r="G40" s="235">
        <f t="shared" si="20"/>
        <v>15</v>
      </c>
      <c r="H40" s="235">
        <f t="shared" si="21"/>
        <v>30</v>
      </c>
      <c r="I40" s="234">
        <v>15</v>
      </c>
      <c r="J40" s="291">
        <v>15</v>
      </c>
      <c r="K40" s="234"/>
      <c r="L40" s="234"/>
      <c r="M40" s="234"/>
      <c r="N40" s="234"/>
      <c r="O40" s="235">
        <f t="shared" si="22"/>
        <v>10</v>
      </c>
      <c r="P40" s="205">
        <f t="shared" si="23"/>
        <v>20</v>
      </c>
      <c r="Q40" s="236"/>
      <c r="R40" s="237"/>
      <c r="S40" s="237"/>
      <c r="T40" s="238"/>
      <c r="U40" s="241">
        <v>15</v>
      </c>
      <c r="V40" s="242">
        <v>30</v>
      </c>
      <c r="W40" s="237">
        <v>10</v>
      </c>
      <c r="X40" s="238">
        <v>20</v>
      </c>
      <c r="Y40" s="236"/>
      <c r="Z40" s="237"/>
      <c r="AA40" s="237"/>
      <c r="AB40" s="238"/>
      <c r="AC40" s="241"/>
      <c r="AD40" s="242"/>
      <c r="AE40" s="237"/>
      <c r="AF40" s="238"/>
      <c r="AG40" s="236"/>
      <c r="AH40" s="237"/>
      <c r="AI40" s="237"/>
      <c r="AJ40" s="240"/>
      <c r="AK40" s="236"/>
      <c r="AL40" s="237"/>
      <c r="AM40" s="237"/>
      <c r="AN40" s="238"/>
      <c r="AO40" s="236"/>
      <c r="AP40" s="237"/>
      <c r="AQ40" s="237"/>
      <c r="AR40" s="240"/>
      <c r="AS40" s="236"/>
      <c r="AT40" s="237"/>
      <c r="AU40" s="237"/>
      <c r="AV40" s="237">
        <v>3</v>
      </c>
      <c r="AW40" s="237"/>
      <c r="AX40" s="237"/>
      <c r="AY40" s="238"/>
      <c r="AZ40" s="236">
        <v>3</v>
      </c>
      <c r="BA40" s="237">
        <v>3</v>
      </c>
      <c r="BB40" s="237"/>
      <c r="BC40" s="238"/>
    </row>
    <row r="41" spans="1:55" s="7" customFormat="1" x14ac:dyDescent="0.4">
      <c r="A41" s="21" t="s">
        <v>24</v>
      </c>
      <c r="B41" s="213" t="s">
        <v>113</v>
      </c>
      <c r="C41" s="224" t="s">
        <v>270</v>
      </c>
      <c r="D41" s="224">
        <f>SUM(AS41:AY41)</f>
        <v>1</v>
      </c>
      <c r="E41" s="352">
        <f t="shared" si="17"/>
        <v>25</v>
      </c>
      <c r="F41" s="290">
        <f t="shared" si="18"/>
        <v>15</v>
      </c>
      <c r="G41" s="235">
        <f t="shared" si="20"/>
        <v>0</v>
      </c>
      <c r="H41" s="235">
        <f t="shared" si="21"/>
        <v>15</v>
      </c>
      <c r="I41" s="234"/>
      <c r="J41" s="234"/>
      <c r="K41" s="234">
        <v>15</v>
      </c>
      <c r="L41" s="234"/>
      <c r="M41" s="234"/>
      <c r="N41" s="234"/>
      <c r="O41" s="235">
        <f t="shared" si="22"/>
        <v>0</v>
      </c>
      <c r="P41" s="205">
        <f t="shared" si="23"/>
        <v>10</v>
      </c>
      <c r="Q41" s="236"/>
      <c r="R41" s="237"/>
      <c r="S41" s="237"/>
      <c r="T41" s="238"/>
      <c r="U41" s="239"/>
      <c r="V41" s="237"/>
      <c r="W41" s="237"/>
      <c r="X41" s="238"/>
      <c r="Y41" s="236"/>
      <c r="Z41" s="237"/>
      <c r="AA41" s="237"/>
      <c r="AB41" s="238"/>
      <c r="AC41" s="236"/>
      <c r="AD41" s="237"/>
      <c r="AE41" s="237"/>
      <c r="AF41" s="238"/>
      <c r="AG41" s="236"/>
      <c r="AH41" s="237"/>
      <c r="AI41" s="237"/>
      <c r="AJ41" s="240"/>
      <c r="AK41" s="241"/>
      <c r="AL41" s="242"/>
      <c r="AM41" s="237"/>
      <c r="AN41" s="238"/>
      <c r="AO41" s="236"/>
      <c r="AP41" s="242">
        <v>15</v>
      </c>
      <c r="AQ41" s="237"/>
      <c r="AR41" s="240">
        <v>10</v>
      </c>
      <c r="AS41" s="236"/>
      <c r="AT41" s="237"/>
      <c r="AU41" s="237"/>
      <c r="AV41" s="237"/>
      <c r="AW41" s="237"/>
      <c r="AX41" s="237"/>
      <c r="AY41" s="238">
        <v>1</v>
      </c>
      <c r="AZ41" s="236">
        <f>SUM(F41)/25</f>
        <v>0.6</v>
      </c>
      <c r="BA41" s="237">
        <v>1</v>
      </c>
      <c r="BB41" s="237"/>
      <c r="BC41" s="238"/>
    </row>
    <row r="42" spans="1:55" s="7" customFormat="1" ht="34.5" thickBot="1" x14ac:dyDescent="0.45">
      <c r="A42" s="22" t="s">
        <v>25</v>
      </c>
      <c r="B42" s="214" t="s">
        <v>220</v>
      </c>
      <c r="C42" s="226" t="s">
        <v>280</v>
      </c>
      <c r="D42" s="226">
        <f>SUM(AS42:AY42)</f>
        <v>4</v>
      </c>
      <c r="E42" s="376">
        <f t="shared" si="17"/>
        <v>100</v>
      </c>
      <c r="F42" s="305">
        <f t="shared" si="18"/>
        <v>55</v>
      </c>
      <c r="G42" s="244">
        <f t="shared" si="20"/>
        <v>0</v>
      </c>
      <c r="H42" s="244">
        <f t="shared" si="21"/>
        <v>30</v>
      </c>
      <c r="I42" s="243"/>
      <c r="J42" s="243"/>
      <c r="K42" s="243">
        <v>30</v>
      </c>
      <c r="L42" s="243"/>
      <c r="M42" s="243"/>
      <c r="N42" s="243"/>
      <c r="O42" s="235">
        <f t="shared" si="22"/>
        <v>25</v>
      </c>
      <c r="P42" s="205">
        <f t="shared" si="23"/>
        <v>45</v>
      </c>
      <c r="Q42" s="246"/>
      <c r="R42" s="247"/>
      <c r="S42" s="247"/>
      <c r="T42" s="248"/>
      <c r="U42" s="249"/>
      <c r="V42" s="247"/>
      <c r="W42" s="247"/>
      <c r="X42" s="248"/>
      <c r="Y42" s="246"/>
      <c r="Z42" s="247"/>
      <c r="AA42" s="247"/>
      <c r="AB42" s="248"/>
      <c r="AC42" s="251"/>
      <c r="AD42" s="247"/>
      <c r="AE42" s="247"/>
      <c r="AF42" s="248"/>
      <c r="AG42" s="251"/>
      <c r="AH42" s="252">
        <v>15</v>
      </c>
      <c r="AI42" s="250">
        <v>10</v>
      </c>
      <c r="AJ42" s="250">
        <v>20</v>
      </c>
      <c r="AK42" s="251"/>
      <c r="AL42" s="252">
        <v>15</v>
      </c>
      <c r="AM42" s="250">
        <v>15</v>
      </c>
      <c r="AN42" s="248">
        <v>25</v>
      </c>
      <c r="AO42" s="246"/>
      <c r="AP42" s="247"/>
      <c r="AQ42" s="247"/>
      <c r="AR42" s="250"/>
      <c r="AS42" s="246"/>
      <c r="AT42" s="247"/>
      <c r="AU42" s="247"/>
      <c r="AV42" s="247"/>
      <c r="AW42" s="247">
        <v>2</v>
      </c>
      <c r="AX42" s="247">
        <v>2</v>
      </c>
      <c r="AY42" s="248"/>
      <c r="AZ42" s="236">
        <f>SUM(F42)/25</f>
        <v>2.2000000000000002</v>
      </c>
      <c r="BA42" s="247">
        <v>4</v>
      </c>
      <c r="BB42" s="247"/>
      <c r="BC42" s="248"/>
    </row>
    <row r="43" spans="1:55" s="7" customFormat="1" ht="46.5" customHeight="1" thickBot="1" x14ac:dyDescent="0.45">
      <c r="A43" s="34" t="s">
        <v>63</v>
      </c>
      <c r="B43" s="341" t="s">
        <v>94</v>
      </c>
      <c r="C43" s="342"/>
      <c r="D43" s="342">
        <f>SUM(D44:D57)</f>
        <v>40</v>
      </c>
      <c r="E43" s="253">
        <f>SUM(E44:E57)</f>
        <v>1000</v>
      </c>
      <c r="F43" s="253">
        <f t="shared" ref="F43:BC43" si="24">SUM(F44:F57)</f>
        <v>512</v>
      </c>
      <c r="G43" s="253">
        <f t="shared" si="24"/>
        <v>150</v>
      </c>
      <c r="H43" s="253">
        <f t="shared" si="24"/>
        <v>240</v>
      </c>
      <c r="I43" s="253">
        <f t="shared" si="24"/>
        <v>30</v>
      </c>
      <c r="J43" s="253">
        <f>SUM(J44:J57)</f>
        <v>30</v>
      </c>
      <c r="K43" s="253">
        <f t="shared" si="24"/>
        <v>45</v>
      </c>
      <c r="L43" s="253">
        <f>SUM(L44:L57)</f>
        <v>135</v>
      </c>
      <c r="M43" s="253">
        <f t="shared" si="24"/>
        <v>0</v>
      </c>
      <c r="N43" s="253">
        <f t="shared" si="24"/>
        <v>0</v>
      </c>
      <c r="O43" s="253">
        <f t="shared" si="24"/>
        <v>122</v>
      </c>
      <c r="P43" s="253">
        <f t="shared" si="24"/>
        <v>488</v>
      </c>
      <c r="Q43" s="253">
        <f t="shared" si="24"/>
        <v>0</v>
      </c>
      <c r="R43" s="253">
        <f t="shared" si="24"/>
        <v>0</v>
      </c>
      <c r="S43" s="253">
        <f t="shared" si="24"/>
        <v>0</v>
      </c>
      <c r="T43" s="253">
        <f t="shared" si="24"/>
        <v>0</v>
      </c>
      <c r="U43" s="253">
        <f t="shared" si="24"/>
        <v>0</v>
      </c>
      <c r="V43" s="253">
        <f t="shared" si="24"/>
        <v>0</v>
      </c>
      <c r="W43" s="253">
        <f t="shared" si="24"/>
        <v>0</v>
      </c>
      <c r="X43" s="253">
        <f t="shared" si="24"/>
        <v>0</v>
      </c>
      <c r="Y43" s="253">
        <f t="shared" si="24"/>
        <v>0</v>
      </c>
      <c r="Z43" s="253">
        <f t="shared" si="24"/>
        <v>0</v>
      </c>
      <c r="AA43" s="253">
        <f t="shared" si="24"/>
        <v>0</v>
      </c>
      <c r="AB43" s="253">
        <f t="shared" si="24"/>
        <v>0</v>
      </c>
      <c r="AC43" s="253">
        <f t="shared" si="24"/>
        <v>60</v>
      </c>
      <c r="AD43" s="253">
        <f t="shared" si="24"/>
        <v>60</v>
      </c>
      <c r="AE43" s="253">
        <f t="shared" si="24"/>
        <v>32</v>
      </c>
      <c r="AF43" s="253">
        <f t="shared" si="24"/>
        <v>123</v>
      </c>
      <c r="AG43" s="253">
        <f t="shared" si="24"/>
        <v>30</v>
      </c>
      <c r="AH43" s="253">
        <f t="shared" si="24"/>
        <v>75</v>
      </c>
      <c r="AI43" s="253">
        <f t="shared" si="24"/>
        <v>35</v>
      </c>
      <c r="AJ43" s="253">
        <f t="shared" si="24"/>
        <v>110</v>
      </c>
      <c r="AK43" s="253">
        <f t="shared" si="24"/>
        <v>60</v>
      </c>
      <c r="AL43" s="253">
        <f t="shared" si="24"/>
        <v>75</v>
      </c>
      <c r="AM43" s="253">
        <f t="shared" si="24"/>
        <v>45</v>
      </c>
      <c r="AN43" s="253">
        <f t="shared" si="24"/>
        <v>145</v>
      </c>
      <c r="AO43" s="253">
        <f t="shared" si="24"/>
        <v>0</v>
      </c>
      <c r="AP43" s="253">
        <f t="shared" si="24"/>
        <v>30</v>
      </c>
      <c r="AQ43" s="253">
        <f t="shared" si="24"/>
        <v>10</v>
      </c>
      <c r="AR43" s="253">
        <f t="shared" si="24"/>
        <v>110</v>
      </c>
      <c r="AS43" s="253">
        <f t="shared" si="24"/>
        <v>0</v>
      </c>
      <c r="AT43" s="253">
        <f t="shared" si="24"/>
        <v>2</v>
      </c>
      <c r="AU43" s="253">
        <f t="shared" si="24"/>
        <v>0</v>
      </c>
      <c r="AV43" s="253">
        <f t="shared" si="24"/>
        <v>9</v>
      </c>
      <c r="AW43" s="253">
        <f t="shared" si="24"/>
        <v>10</v>
      </c>
      <c r="AX43" s="253">
        <f t="shared" si="24"/>
        <v>13</v>
      </c>
      <c r="AY43" s="253">
        <f t="shared" si="24"/>
        <v>6</v>
      </c>
      <c r="AZ43" s="253">
        <f t="shared" si="24"/>
        <v>21.080000000000002</v>
      </c>
      <c r="BA43" s="253">
        <f t="shared" si="24"/>
        <v>40</v>
      </c>
      <c r="BB43" s="253">
        <f t="shared" si="24"/>
        <v>0</v>
      </c>
      <c r="BC43" s="253">
        <f t="shared" si="24"/>
        <v>5</v>
      </c>
    </row>
    <row r="44" spans="1:55" s="7" customFormat="1" x14ac:dyDescent="0.4">
      <c r="A44" s="22" t="s">
        <v>10</v>
      </c>
      <c r="B44" s="219" t="s">
        <v>217</v>
      </c>
      <c r="C44" s="228" t="s">
        <v>78</v>
      </c>
      <c r="D44" s="228">
        <f t="shared" ref="D44:D53" si="25">SUM(AS44:AY44)</f>
        <v>3</v>
      </c>
      <c r="E44" s="373">
        <f t="shared" ref="E44:E57" si="26">SUM(F44,P44)</f>
        <v>75</v>
      </c>
      <c r="F44" s="317">
        <f t="shared" ref="F44:F57" si="27">SUM(G44:H44,O44)</f>
        <v>35</v>
      </c>
      <c r="G44" s="255">
        <f t="shared" ref="G44:G55" si="28">SUM(Q44,U44,Y44,AC44,AG44,AK44,AO44)</f>
        <v>15</v>
      </c>
      <c r="H44" s="255">
        <f t="shared" ref="H44:H55" si="29">SUM(R44,V44,Z44,AD44,AH44,AL44,AP44)</f>
        <v>15</v>
      </c>
      <c r="I44" s="254"/>
      <c r="J44" s="254"/>
      <c r="K44" s="254"/>
      <c r="L44" s="254">
        <v>15</v>
      </c>
      <c r="M44" s="254"/>
      <c r="N44" s="254"/>
      <c r="O44" s="255">
        <f t="shared" ref="O44:O55" si="30">SUM(S44,W44,AA44,AE44,AI44,AM44,AQ44)</f>
        <v>5</v>
      </c>
      <c r="P44" s="256">
        <f t="shared" ref="P44:P56" si="31">SUM(T44,X44,AB44,AF44,AJ44,AN44,AR44)</f>
        <v>40</v>
      </c>
      <c r="Q44" s="257"/>
      <c r="R44" s="258"/>
      <c r="S44" s="258"/>
      <c r="T44" s="259"/>
      <c r="U44" s="260"/>
      <c r="V44" s="258"/>
      <c r="W44" s="258"/>
      <c r="X44" s="259"/>
      <c r="Y44" s="257"/>
      <c r="Z44" s="258"/>
      <c r="AA44" s="258"/>
      <c r="AB44" s="259"/>
      <c r="AC44" s="261">
        <v>15</v>
      </c>
      <c r="AD44" s="262">
        <v>15</v>
      </c>
      <c r="AE44" s="258">
        <v>5</v>
      </c>
      <c r="AF44" s="259">
        <v>40</v>
      </c>
      <c r="AG44" s="257"/>
      <c r="AH44" s="258"/>
      <c r="AI44" s="258"/>
      <c r="AJ44" s="263"/>
      <c r="AK44" s="257"/>
      <c r="AL44" s="258"/>
      <c r="AM44" s="258"/>
      <c r="AN44" s="259"/>
      <c r="AO44" s="257"/>
      <c r="AP44" s="258"/>
      <c r="AQ44" s="258"/>
      <c r="AR44" s="263"/>
      <c r="AS44" s="257"/>
      <c r="AT44" s="258"/>
      <c r="AU44" s="258"/>
      <c r="AV44" s="258">
        <v>3</v>
      </c>
      <c r="AW44" s="258"/>
      <c r="AX44" s="258"/>
      <c r="AY44" s="259"/>
      <c r="AZ44" s="236">
        <f t="shared" ref="AZ44:AZ49" si="32">SUM(F44)/25</f>
        <v>1.4</v>
      </c>
      <c r="BA44" s="258">
        <v>3</v>
      </c>
      <c r="BB44" s="258"/>
      <c r="BC44" s="259"/>
    </row>
    <row r="45" spans="1:55" s="7" customFormat="1" x14ac:dyDescent="0.4">
      <c r="A45" s="21" t="s">
        <v>9</v>
      </c>
      <c r="B45" s="213" t="s">
        <v>114</v>
      </c>
      <c r="C45" s="224" t="s">
        <v>275</v>
      </c>
      <c r="D45" s="224">
        <f t="shared" si="25"/>
        <v>1</v>
      </c>
      <c r="E45" s="352">
        <f t="shared" si="26"/>
        <v>25</v>
      </c>
      <c r="F45" s="290">
        <f t="shared" si="27"/>
        <v>20</v>
      </c>
      <c r="G45" s="235">
        <f t="shared" si="28"/>
        <v>0</v>
      </c>
      <c r="H45" s="235">
        <f t="shared" si="29"/>
        <v>15</v>
      </c>
      <c r="I45" s="234"/>
      <c r="J45" s="234"/>
      <c r="K45" s="234"/>
      <c r="L45" s="234">
        <v>15</v>
      </c>
      <c r="M45" s="234"/>
      <c r="N45" s="234"/>
      <c r="O45" s="235">
        <f t="shared" si="30"/>
        <v>5</v>
      </c>
      <c r="P45" s="205">
        <f t="shared" si="31"/>
        <v>5</v>
      </c>
      <c r="Q45" s="236"/>
      <c r="R45" s="237"/>
      <c r="S45" s="237"/>
      <c r="T45" s="238"/>
      <c r="U45" s="239"/>
      <c r="V45" s="237"/>
      <c r="W45" s="237"/>
      <c r="X45" s="238"/>
      <c r="Y45" s="236"/>
      <c r="Z45" s="237"/>
      <c r="AA45" s="237"/>
      <c r="AB45" s="238"/>
      <c r="AC45" s="236"/>
      <c r="AD45" s="237"/>
      <c r="AE45" s="237"/>
      <c r="AF45" s="238"/>
      <c r="AG45" s="241"/>
      <c r="AH45" s="242">
        <v>15</v>
      </c>
      <c r="AI45" s="237">
        <v>5</v>
      </c>
      <c r="AJ45" s="240">
        <v>5</v>
      </c>
      <c r="AK45" s="236"/>
      <c r="AL45" s="237"/>
      <c r="AM45" s="237"/>
      <c r="AN45" s="238"/>
      <c r="AO45" s="236"/>
      <c r="AP45" s="237"/>
      <c r="AQ45" s="237"/>
      <c r="AR45" s="240"/>
      <c r="AS45" s="236"/>
      <c r="AT45" s="237"/>
      <c r="AU45" s="237"/>
      <c r="AV45" s="237"/>
      <c r="AW45" s="237">
        <v>1</v>
      </c>
      <c r="AX45" s="237"/>
      <c r="AY45" s="238"/>
      <c r="AZ45" s="236">
        <f t="shared" si="32"/>
        <v>0.8</v>
      </c>
      <c r="BA45" s="237">
        <v>1</v>
      </c>
      <c r="BB45" s="237"/>
      <c r="BC45" s="238"/>
    </row>
    <row r="46" spans="1:55" s="7" customFormat="1" x14ac:dyDescent="0.4">
      <c r="A46" s="21" t="s">
        <v>8</v>
      </c>
      <c r="B46" s="213" t="s">
        <v>251</v>
      </c>
      <c r="C46" s="224" t="s">
        <v>275</v>
      </c>
      <c r="D46" s="224">
        <f t="shared" si="25"/>
        <v>1</v>
      </c>
      <c r="E46" s="352">
        <f t="shared" si="26"/>
        <v>25</v>
      </c>
      <c r="F46" s="290">
        <f t="shared" si="27"/>
        <v>15</v>
      </c>
      <c r="G46" s="235">
        <f t="shared" si="28"/>
        <v>0</v>
      </c>
      <c r="H46" s="235">
        <f t="shared" si="29"/>
        <v>15</v>
      </c>
      <c r="I46" s="234"/>
      <c r="J46" s="234"/>
      <c r="K46" s="234"/>
      <c r="L46" s="234">
        <v>15</v>
      </c>
      <c r="M46" s="234"/>
      <c r="N46" s="234"/>
      <c r="O46" s="235">
        <f t="shared" si="30"/>
        <v>0</v>
      </c>
      <c r="P46" s="205">
        <f t="shared" si="31"/>
        <v>10</v>
      </c>
      <c r="Q46" s="236"/>
      <c r="R46" s="237"/>
      <c r="S46" s="237"/>
      <c r="T46" s="238"/>
      <c r="U46" s="239"/>
      <c r="V46" s="237"/>
      <c r="W46" s="237"/>
      <c r="X46" s="238"/>
      <c r="Y46" s="236"/>
      <c r="Z46" s="237"/>
      <c r="AA46" s="237"/>
      <c r="AB46" s="238"/>
      <c r="AC46" s="236"/>
      <c r="AD46" s="237"/>
      <c r="AE46" s="237"/>
      <c r="AF46" s="238"/>
      <c r="AG46" s="241"/>
      <c r="AH46" s="242">
        <v>15</v>
      </c>
      <c r="AI46" s="237"/>
      <c r="AJ46" s="240">
        <v>10</v>
      </c>
      <c r="AK46" s="236"/>
      <c r="AL46" s="237"/>
      <c r="AM46" s="237"/>
      <c r="AN46" s="238"/>
      <c r="AO46" s="236"/>
      <c r="AP46" s="237"/>
      <c r="AQ46" s="237"/>
      <c r="AR46" s="240"/>
      <c r="AS46" s="236"/>
      <c r="AT46" s="237"/>
      <c r="AU46" s="237"/>
      <c r="AV46" s="237"/>
      <c r="AW46" s="237">
        <v>1</v>
      </c>
      <c r="AX46" s="237"/>
      <c r="AY46" s="238"/>
      <c r="AZ46" s="236">
        <f t="shared" si="32"/>
        <v>0.6</v>
      </c>
      <c r="BA46" s="237">
        <v>1</v>
      </c>
      <c r="BB46" s="237"/>
      <c r="BC46" s="238"/>
    </row>
    <row r="47" spans="1:55" s="7" customFormat="1" x14ac:dyDescent="0.4">
      <c r="A47" s="21" t="s">
        <v>7</v>
      </c>
      <c r="B47" s="213" t="s">
        <v>66</v>
      </c>
      <c r="C47" s="224" t="s">
        <v>79</v>
      </c>
      <c r="D47" s="224">
        <f t="shared" si="25"/>
        <v>2</v>
      </c>
      <c r="E47" s="352">
        <f t="shared" si="26"/>
        <v>50</v>
      </c>
      <c r="F47" s="290">
        <f t="shared" si="27"/>
        <v>40</v>
      </c>
      <c r="G47" s="235">
        <f t="shared" si="28"/>
        <v>15</v>
      </c>
      <c r="H47" s="235">
        <f t="shared" si="29"/>
        <v>15</v>
      </c>
      <c r="I47" s="234">
        <v>15</v>
      </c>
      <c r="J47" s="234"/>
      <c r="K47" s="234"/>
      <c r="L47" s="234"/>
      <c r="M47" s="234"/>
      <c r="N47" s="234"/>
      <c r="O47" s="235">
        <f t="shared" si="30"/>
        <v>10</v>
      </c>
      <c r="P47" s="205">
        <f t="shared" si="31"/>
        <v>10</v>
      </c>
      <c r="Q47" s="236"/>
      <c r="R47" s="237"/>
      <c r="S47" s="237"/>
      <c r="T47" s="238"/>
      <c r="U47" s="239"/>
      <c r="V47" s="237"/>
      <c r="W47" s="237"/>
      <c r="X47" s="238"/>
      <c r="Y47" s="236"/>
      <c r="Z47" s="237"/>
      <c r="AA47" s="237"/>
      <c r="AB47" s="238"/>
      <c r="AC47" s="236"/>
      <c r="AD47" s="237"/>
      <c r="AE47" s="237"/>
      <c r="AF47" s="238"/>
      <c r="AG47" s="236"/>
      <c r="AH47" s="237"/>
      <c r="AI47" s="237"/>
      <c r="AJ47" s="240"/>
      <c r="AK47" s="241">
        <v>15</v>
      </c>
      <c r="AL47" s="242">
        <v>15</v>
      </c>
      <c r="AM47" s="237">
        <v>10</v>
      </c>
      <c r="AN47" s="238">
        <v>10</v>
      </c>
      <c r="AO47" s="236"/>
      <c r="AP47" s="237"/>
      <c r="AQ47" s="237"/>
      <c r="AR47" s="240"/>
      <c r="AS47" s="236"/>
      <c r="AT47" s="237"/>
      <c r="AU47" s="237"/>
      <c r="AV47" s="237"/>
      <c r="AW47" s="237"/>
      <c r="AX47" s="237">
        <v>2</v>
      </c>
      <c r="AY47" s="238"/>
      <c r="AZ47" s="236">
        <f t="shared" si="32"/>
        <v>1.6</v>
      </c>
      <c r="BA47" s="237">
        <v>2</v>
      </c>
      <c r="BB47" s="237"/>
      <c r="BC47" s="238"/>
    </row>
    <row r="48" spans="1:55" s="7" customFormat="1" x14ac:dyDescent="0.4">
      <c r="A48" s="21" t="s">
        <v>6</v>
      </c>
      <c r="B48" s="213" t="s">
        <v>222</v>
      </c>
      <c r="C48" s="224" t="s">
        <v>116</v>
      </c>
      <c r="D48" s="224">
        <f t="shared" si="25"/>
        <v>4</v>
      </c>
      <c r="E48" s="352">
        <f t="shared" si="26"/>
        <v>100</v>
      </c>
      <c r="F48" s="290">
        <f t="shared" si="27"/>
        <v>40</v>
      </c>
      <c r="G48" s="235">
        <f t="shared" si="28"/>
        <v>15</v>
      </c>
      <c r="H48" s="235">
        <f t="shared" si="29"/>
        <v>15</v>
      </c>
      <c r="I48" s="234"/>
      <c r="J48" s="234"/>
      <c r="K48" s="234"/>
      <c r="L48" s="234">
        <v>15</v>
      </c>
      <c r="M48" s="234"/>
      <c r="N48" s="234"/>
      <c r="O48" s="235">
        <f t="shared" si="30"/>
        <v>10</v>
      </c>
      <c r="P48" s="205">
        <f t="shared" si="31"/>
        <v>60</v>
      </c>
      <c r="Q48" s="236"/>
      <c r="R48" s="237"/>
      <c r="S48" s="237"/>
      <c r="T48" s="238"/>
      <c r="U48" s="239"/>
      <c r="V48" s="237"/>
      <c r="W48" s="237"/>
      <c r="X48" s="238"/>
      <c r="Y48" s="236"/>
      <c r="Z48" s="237"/>
      <c r="AA48" s="237"/>
      <c r="AB48" s="238"/>
      <c r="AC48" s="236"/>
      <c r="AD48" s="237"/>
      <c r="AE48" s="237"/>
      <c r="AF48" s="238"/>
      <c r="AG48" s="241">
        <v>15</v>
      </c>
      <c r="AH48" s="242">
        <v>15</v>
      </c>
      <c r="AI48" s="237">
        <v>10</v>
      </c>
      <c r="AJ48" s="240">
        <v>60</v>
      </c>
      <c r="AK48" s="236"/>
      <c r="AL48" s="237"/>
      <c r="AM48" s="237"/>
      <c r="AN48" s="238"/>
      <c r="AO48" s="236"/>
      <c r="AP48" s="237"/>
      <c r="AQ48" s="237"/>
      <c r="AR48" s="240"/>
      <c r="AS48" s="236"/>
      <c r="AT48" s="237"/>
      <c r="AU48" s="237"/>
      <c r="AV48" s="237"/>
      <c r="AW48" s="237">
        <v>4</v>
      </c>
      <c r="AX48" s="237"/>
      <c r="AY48" s="238"/>
      <c r="AZ48" s="236">
        <f t="shared" si="32"/>
        <v>1.6</v>
      </c>
      <c r="BA48" s="237">
        <v>4</v>
      </c>
      <c r="BB48" s="237"/>
      <c r="BC48" s="238"/>
    </row>
    <row r="49" spans="1:69" s="7" customFormat="1" x14ac:dyDescent="0.4">
      <c r="A49" s="22" t="s">
        <v>5</v>
      </c>
      <c r="B49" s="213" t="s">
        <v>227</v>
      </c>
      <c r="C49" s="224" t="s">
        <v>274</v>
      </c>
      <c r="D49" s="224">
        <f t="shared" si="25"/>
        <v>4</v>
      </c>
      <c r="E49" s="352">
        <f t="shared" si="26"/>
        <v>100</v>
      </c>
      <c r="F49" s="290">
        <f t="shared" si="27"/>
        <v>40</v>
      </c>
      <c r="G49" s="235">
        <f t="shared" si="28"/>
        <v>15</v>
      </c>
      <c r="H49" s="235">
        <f t="shared" si="29"/>
        <v>15</v>
      </c>
      <c r="I49" s="234"/>
      <c r="J49" s="291"/>
      <c r="K49" s="234"/>
      <c r="L49" s="234">
        <v>15</v>
      </c>
      <c r="M49" s="234"/>
      <c r="N49" s="234"/>
      <c r="O49" s="235">
        <f t="shared" si="30"/>
        <v>10</v>
      </c>
      <c r="P49" s="205">
        <f t="shared" si="31"/>
        <v>60</v>
      </c>
      <c r="Q49" s="236"/>
      <c r="R49" s="237"/>
      <c r="S49" s="237"/>
      <c r="T49" s="238"/>
      <c r="U49" s="239"/>
      <c r="V49" s="237"/>
      <c r="W49" s="237"/>
      <c r="X49" s="238"/>
      <c r="Y49" s="236"/>
      <c r="Z49" s="237"/>
      <c r="AA49" s="237"/>
      <c r="AB49" s="238"/>
      <c r="AC49" s="241">
        <v>15</v>
      </c>
      <c r="AD49" s="242">
        <v>15</v>
      </c>
      <c r="AE49" s="237">
        <v>10</v>
      </c>
      <c r="AF49" s="238">
        <v>60</v>
      </c>
      <c r="AG49" s="241"/>
      <c r="AH49" s="242"/>
      <c r="AI49" s="237"/>
      <c r="AJ49" s="240"/>
      <c r="AK49" s="236"/>
      <c r="AL49" s="237"/>
      <c r="AM49" s="237"/>
      <c r="AN49" s="238"/>
      <c r="AO49" s="236"/>
      <c r="AP49" s="237"/>
      <c r="AQ49" s="237"/>
      <c r="AR49" s="240"/>
      <c r="AS49" s="236"/>
      <c r="AT49" s="237"/>
      <c r="AU49" s="237"/>
      <c r="AV49" s="237">
        <v>4</v>
      </c>
      <c r="AW49" s="237"/>
      <c r="AX49" s="237"/>
      <c r="AY49" s="238"/>
      <c r="AZ49" s="236">
        <f t="shared" si="32"/>
        <v>1.6</v>
      </c>
      <c r="BA49" s="237">
        <v>4</v>
      </c>
      <c r="BB49" s="237"/>
      <c r="BC49" s="238"/>
    </row>
    <row r="50" spans="1:69" s="7" customFormat="1" x14ac:dyDescent="0.4">
      <c r="A50" s="21" t="s">
        <v>20</v>
      </c>
      <c r="B50" s="213" t="s">
        <v>221</v>
      </c>
      <c r="C50" s="224" t="s">
        <v>79</v>
      </c>
      <c r="D50" s="224">
        <f t="shared" si="25"/>
        <v>3</v>
      </c>
      <c r="E50" s="352">
        <f t="shared" si="26"/>
        <v>75</v>
      </c>
      <c r="F50" s="290">
        <f t="shared" si="27"/>
        <v>60</v>
      </c>
      <c r="G50" s="235">
        <f t="shared" si="28"/>
        <v>30</v>
      </c>
      <c r="H50" s="235">
        <f t="shared" si="29"/>
        <v>15</v>
      </c>
      <c r="I50" s="234">
        <v>15</v>
      </c>
      <c r="J50" s="291"/>
      <c r="K50" s="234"/>
      <c r="L50" s="234"/>
      <c r="M50" s="234"/>
      <c r="N50" s="234"/>
      <c r="O50" s="235">
        <f t="shared" si="30"/>
        <v>15</v>
      </c>
      <c r="P50" s="205">
        <f t="shared" si="31"/>
        <v>15</v>
      </c>
      <c r="Q50" s="236"/>
      <c r="R50" s="237"/>
      <c r="S50" s="237"/>
      <c r="T50" s="238"/>
      <c r="U50" s="239"/>
      <c r="V50" s="237"/>
      <c r="W50" s="237"/>
      <c r="X50" s="238"/>
      <c r="Y50" s="236"/>
      <c r="Z50" s="237"/>
      <c r="AA50" s="237"/>
      <c r="AB50" s="238"/>
      <c r="AC50" s="236"/>
      <c r="AD50" s="237"/>
      <c r="AE50" s="237"/>
      <c r="AF50" s="238"/>
      <c r="AG50" s="236"/>
      <c r="AH50" s="237"/>
      <c r="AI50" s="237"/>
      <c r="AJ50" s="240"/>
      <c r="AK50" s="241">
        <v>30</v>
      </c>
      <c r="AL50" s="242">
        <v>15</v>
      </c>
      <c r="AM50" s="237">
        <v>15</v>
      </c>
      <c r="AN50" s="238">
        <v>15</v>
      </c>
      <c r="AO50" s="236"/>
      <c r="AP50" s="237"/>
      <c r="AQ50" s="237"/>
      <c r="AR50" s="240"/>
      <c r="AS50" s="236"/>
      <c r="AT50" s="237"/>
      <c r="AU50" s="237"/>
      <c r="AV50" s="237"/>
      <c r="AW50" s="237"/>
      <c r="AX50" s="237">
        <v>3</v>
      </c>
      <c r="AY50" s="238"/>
      <c r="AZ50" s="236">
        <v>3</v>
      </c>
      <c r="BA50" s="237">
        <v>3</v>
      </c>
      <c r="BB50" s="237"/>
      <c r="BC50" s="238"/>
    </row>
    <row r="51" spans="1:69" s="7" customFormat="1" x14ac:dyDescent="0.4">
      <c r="A51" s="367" t="s">
        <v>21</v>
      </c>
      <c r="B51" s="213" t="s">
        <v>112</v>
      </c>
      <c r="C51" s="224" t="s">
        <v>274</v>
      </c>
      <c r="D51" s="224">
        <f t="shared" si="25"/>
        <v>2</v>
      </c>
      <c r="E51" s="352">
        <f t="shared" si="26"/>
        <v>50</v>
      </c>
      <c r="F51" s="290">
        <f t="shared" si="27"/>
        <v>45</v>
      </c>
      <c r="G51" s="235">
        <f t="shared" si="28"/>
        <v>15</v>
      </c>
      <c r="H51" s="235">
        <f t="shared" si="29"/>
        <v>15</v>
      </c>
      <c r="I51" s="234"/>
      <c r="J51" s="291">
        <v>15</v>
      </c>
      <c r="K51" s="234"/>
      <c r="L51" s="234"/>
      <c r="M51" s="234"/>
      <c r="N51" s="234"/>
      <c r="O51" s="235">
        <f t="shared" si="30"/>
        <v>15</v>
      </c>
      <c r="P51" s="205">
        <f t="shared" si="31"/>
        <v>5</v>
      </c>
      <c r="Q51" s="236"/>
      <c r="R51" s="237"/>
      <c r="S51" s="237"/>
      <c r="T51" s="238"/>
      <c r="U51" s="301"/>
      <c r="V51" s="242"/>
      <c r="W51" s="237"/>
      <c r="X51" s="238"/>
      <c r="Y51" s="236"/>
      <c r="Z51" s="237"/>
      <c r="AA51" s="237"/>
      <c r="AB51" s="238"/>
      <c r="AC51" s="301">
        <v>15</v>
      </c>
      <c r="AD51" s="242">
        <v>15</v>
      </c>
      <c r="AE51" s="237">
        <v>15</v>
      </c>
      <c r="AF51" s="238">
        <v>5</v>
      </c>
      <c r="AG51" s="236"/>
      <c r="AH51" s="237"/>
      <c r="AI51" s="237"/>
      <c r="AJ51" s="240"/>
      <c r="AK51" s="236"/>
      <c r="AL51" s="237"/>
      <c r="AM51" s="237"/>
      <c r="AN51" s="238"/>
      <c r="AO51" s="236"/>
      <c r="AP51" s="237"/>
      <c r="AQ51" s="237"/>
      <c r="AR51" s="240"/>
      <c r="AS51" s="236"/>
      <c r="AT51" s="237">
        <v>2</v>
      </c>
      <c r="AU51" s="237"/>
      <c r="AV51" s="237"/>
      <c r="AW51" s="237"/>
      <c r="AX51" s="237"/>
      <c r="AY51" s="238"/>
      <c r="AZ51" s="236">
        <f t="shared" ref="AZ51:AZ57" si="33">SUM(F51)/25</f>
        <v>1.8</v>
      </c>
      <c r="BA51" s="237">
        <v>2</v>
      </c>
      <c r="BB51" s="237"/>
      <c r="BC51" s="238"/>
    </row>
    <row r="52" spans="1:69" s="7" customFormat="1" x14ac:dyDescent="0.4">
      <c r="A52" s="21" t="s">
        <v>22</v>
      </c>
      <c r="B52" s="212" t="s">
        <v>92</v>
      </c>
      <c r="C52" s="224" t="s">
        <v>116</v>
      </c>
      <c r="D52" s="224">
        <f t="shared" si="25"/>
        <v>3</v>
      </c>
      <c r="E52" s="352">
        <f t="shared" si="26"/>
        <v>75</v>
      </c>
      <c r="F52" s="290">
        <f t="shared" si="27"/>
        <v>45</v>
      </c>
      <c r="G52" s="235">
        <f t="shared" si="28"/>
        <v>15</v>
      </c>
      <c r="H52" s="235">
        <f t="shared" si="29"/>
        <v>15</v>
      </c>
      <c r="I52" s="234"/>
      <c r="J52" s="234">
        <v>15</v>
      </c>
      <c r="K52" s="234"/>
      <c r="L52" s="234"/>
      <c r="M52" s="234"/>
      <c r="N52" s="234"/>
      <c r="O52" s="235">
        <f t="shared" si="30"/>
        <v>15</v>
      </c>
      <c r="P52" s="205">
        <f t="shared" si="31"/>
        <v>30</v>
      </c>
      <c r="Q52" s="236"/>
      <c r="R52" s="237"/>
      <c r="S52" s="237"/>
      <c r="T52" s="238"/>
      <c r="U52" s="239"/>
      <c r="V52" s="237"/>
      <c r="W52" s="237"/>
      <c r="X52" s="238"/>
      <c r="Y52" s="236"/>
      <c r="Z52" s="237"/>
      <c r="AA52" s="237"/>
      <c r="AB52" s="238"/>
      <c r="AC52" s="236"/>
      <c r="AD52" s="237"/>
      <c r="AE52" s="237"/>
      <c r="AF52" s="238"/>
      <c r="AG52" s="241">
        <v>15</v>
      </c>
      <c r="AH52" s="242">
        <v>15</v>
      </c>
      <c r="AI52" s="237">
        <v>15</v>
      </c>
      <c r="AJ52" s="240">
        <v>30</v>
      </c>
      <c r="AK52" s="236"/>
      <c r="AL52" s="237"/>
      <c r="AM52" s="237"/>
      <c r="AN52" s="238"/>
      <c r="AO52" s="236"/>
      <c r="AP52" s="237"/>
      <c r="AQ52" s="237"/>
      <c r="AR52" s="240"/>
      <c r="AS52" s="236"/>
      <c r="AT52" s="237"/>
      <c r="AU52" s="237"/>
      <c r="AV52" s="237"/>
      <c r="AW52" s="237">
        <v>3</v>
      </c>
      <c r="AX52" s="237"/>
      <c r="AY52" s="238"/>
      <c r="AZ52" s="236">
        <f t="shared" si="33"/>
        <v>1.8</v>
      </c>
      <c r="BA52" s="237">
        <v>3</v>
      </c>
      <c r="BB52" s="237"/>
      <c r="BC52" s="238"/>
    </row>
    <row r="53" spans="1:69" s="7" customFormat="1" x14ac:dyDescent="0.4">
      <c r="A53" s="20" t="s">
        <v>23</v>
      </c>
      <c r="B53" s="213" t="s">
        <v>228</v>
      </c>
      <c r="C53" s="224" t="s">
        <v>281</v>
      </c>
      <c r="D53" s="224">
        <f t="shared" si="25"/>
        <v>3</v>
      </c>
      <c r="E53" s="352">
        <f t="shared" si="26"/>
        <v>75</v>
      </c>
      <c r="F53" s="290">
        <f t="shared" si="27"/>
        <v>40</v>
      </c>
      <c r="G53" s="235">
        <f t="shared" si="28"/>
        <v>15</v>
      </c>
      <c r="H53" s="235">
        <f t="shared" si="29"/>
        <v>15</v>
      </c>
      <c r="I53" s="234"/>
      <c r="J53" s="234"/>
      <c r="K53" s="234"/>
      <c r="L53" s="234">
        <v>15</v>
      </c>
      <c r="M53" s="234"/>
      <c r="N53" s="234"/>
      <c r="O53" s="235">
        <f t="shared" si="30"/>
        <v>10</v>
      </c>
      <c r="P53" s="205">
        <f t="shared" si="31"/>
        <v>35</v>
      </c>
      <c r="Q53" s="236"/>
      <c r="R53" s="237"/>
      <c r="S53" s="237"/>
      <c r="T53" s="238"/>
      <c r="U53" s="239"/>
      <c r="V53" s="237"/>
      <c r="W53" s="237"/>
      <c r="X53" s="238"/>
      <c r="Y53" s="236"/>
      <c r="Z53" s="237"/>
      <c r="AA53" s="237"/>
      <c r="AB53" s="238"/>
      <c r="AC53" s="236"/>
      <c r="AD53" s="237"/>
      <c r="AE53" s="237"/>
      <c r="AF53" s="238"/>
      <c r="AG53" s="236"/>
      <c r="AH53" s="237"/>
      <c r="AI53" s="237"/>
      <c r="AJ53" s="240"/>
      <c r="AK53" s="241">
        <v>15</v>
      </c>
      <c r="AL53" s="242">
        <v>15</v>
      </c>
      <c r="AM53" s="237">
        <v>10</v>
      </c>
      <c r="AN53" s="238">
        <v>35</v>
      </c>
      <c r="AO53" s="236"/>
      <c r="AP53" s="237"/>
      <c r="AQ53" s="237"/>
      <c r="AR53" s="240"/>
      <c r="AS53" s="236"/>
      <c r="AT53" s="237"/>
      <c r="AU53" s="237"/>
      <c r="AV53" s="237"/>
      <c r="AW53" s="237"/>
      <c r="AX53" s="237">
        <v>3</v>
      </c>
      <c r="AY53" s="238"/>
      <c r="AZ53" s="236">
        <f t="shared" si="33"/>
        <v>1.6</v>
      </c>
      <c r="BA53" s="237">
        <v>3</v>
      </c>
      <c r="BB53" s="237"/>
      <c r="BC53" s="238"/>
    </row>
    <row r="54" spans="1:69" s="135" customFormat="1" x14ac:dyDescent="0.4">
      <c r="A54" s="17" t="s">
        <v>24</v>
      </c>
      <c r="B54" s="213" t="s">
        <v>269</v>
      </c>
      <c r="C54" s="224" t="s">
        <v>274</v>
      </c>
      <c r="D54" s="224">
        <f>SUM(AS54:AY54)</f>
        <v>1</v>
      </c>
      <c r="E54" s="352">
        <f t="shared" si="26"/>
        <v>25</v>
      </c>
      <c r="F54" s="290">
        <f t="shared" si="27"/>
        <v>17</v>
      </c>
      <c r="G54" s="235">
        <f t="shared" si="28"/>
        <v>0</v>
      </c>
      <c r="H54" s="235">
        <f t="shared" si="29"/>
        <v>15</v>
      </c>
      <c r="I54" s="234"/>
      <c r="J54" s="234"/>
      <c r="K54" s="234">
        <v>15</v>
      </c>
      <c r="L54" s="234"/>
      <c r="M54" s="234"/>
      <c r="N54" s="234"/>
      <c r="O54" s="235">
        <f t="shared" si="30"/>
        <v>2</v>
      </c>
      <c r="P54" s="205">
        <f t="shared" si="31"/>
        <v>8</v>
      </c>
      <c r="Q54" s="236"/>
      <c r="R54" s="237"/>
      <c r="S54" s="237"/>
      <c r="T54" s="238"/>
      <c r="U54" s="239"/>
      <c r="V54" s="237"/>
      <c r="W54" s="237"/>
      <c r="X54" s="238"/>
      <c r="Y54" s="236"/>
      <c r="Z54" s="237"/>
      <c r="AA54" s="237"/>
      <c r="AB54" s="238"/>
      <c r="AC54" s="241"/>
      <c r="AD54" s="242">
        <v>15</v>
      </c>
      <c r="AE54" s="237">
        <v>2</v>
      </c>
      <c r="AF54" s="238">
        <v>8</v>
      </c>
      <c r="AG54" s="236"/>
      <c r="AH54" s="237"/>
      <c r="AI54" s="237"/>
      <c r="AJ54" s="240"/>
      <c r="AK54" s="236"/>
      <c r="AL54" s="237"/>
      <c r="AM54" s="237"/>
      <c r="AN54" s="238"/>
      <c r="AO54" s="236"/>
      <c r="AP54" s="237"/>
      <c r="AQ54" s="237"/>
      <c r="AR54" s="240"/>
      <c r="AS54" s="236"/>
      <c r="AT54" s="237"/>
      <c r="AU54" s="237"/>
      <c r="AV54" s="237">
        <v>1</v>
      </c>
      <c r="AW54" s="237"/>
      <c r="AX54" s="237"/>
      <c r="AY54" s="238"/>
      <c r="AZ54" s="236">
        <f t="shared" si="33"/>
        <v>0.68</v>
      </c>
      <c r="BA54" s="237">
        <v>1</v>
      </c>
      <c r="BB54" s="237"/>
      <c r="BC54" s="238"/>
    </row>
    <row r="55" spans="1:69" s="135" customFormat="1" x14ac:dyDescent="0.4">
      <c r="A55" s="18" t="s">
        <v>25</v>
      </c>
      <c r="B55" s="214" t="s">
        <v>69</v>
      </c>
      <c r="C55" s="226" t="s">
        <v>282</v>
      </c>
      <c r="D55" s="226">
        <f>SUM(AS55:AY55)</f>
        <v>2</v>
      </c>
      <c r="E55" s="376">
        <f t="shared" si="26"/>
        <v>50</v>
      </c>
      <c r="F55" s="305">
        <f t="shared" si="27"/>
        <v>35</v>
      </c>
      <c r="G55" s="244">
        <f t="shared" si="28"/>
        <v>15</v>
      </c>
      <c r="H55" s="244">
        <f t="shared" si="29"/>
        <v>15</v>
      </c>
      <c r="I55" s="243"/>
      <c r="J55" s="243"/>
      <c r="K55" s="243"/>
      <c r="L55" s="243">
        <v>15</v>
      </c>
      <c r="M55" s="243"/>
      <c r="N55" s="243"/>
      <c r="O55" s="244">
        <f t="shared" si="30"/>
        <v>5</v>
      </c>
      <c r="P55" s="245">
        <f t="shared" si="31"/>
        <v>15</v>
      </c>
      <c r="Q55" s="246"/>
      <c r="R55" s="247"/>
      <c r="S55" s="247"/>
      <c r="T55" s="248"/>
      <c r="U55" s="249"/>
      <c r="V55" s="247"/>
      <c r="W55" s="247"/>
      <c r="X55" s="248"/>
      <c r="Y55" s="246"/>
      <c r="Z55" s="247"/>
      <c r="AA55" s="247"/>
      <c r="AB55" s="248"/>
      <c r="AC55" s="251">
        <v>15</v>
      </c>
      <c r="AD55" s="247"/>
      <c r="AE55" s="247"/>
      <c r="AF55" s="248">
        <v>10</v>
      </c>
      <c r="AG55" s="246"/>
      <c r="AH55" s="252">
        <v>15</v>
      </c>
      <c r="AI55" s="247">
        <v>5</v>
      </c>
      <c r="AJ55" s="250">
        <v>5</v>
      </c>
      <c r="AK55" s="246"/>
      <c r="AL55" s="247"/>
      <c r="AM55" s="247"/>
      <c r="AN55" s="248"/>
      <c r="AO55" s="246"/>
      <c r="AP55" s="247"/>
      <c r="AQ55" s="247"/>
      <c r="AR55" s="250"/>
      <c r="AS55" s="246"/>
      <c r="AT55" s="247"/>
      <c r="AU55" s="247"/>
      <c r="AV55" s="247">
        <v>1</v>
      </c>
      <c r="AW55" s="247">
        <v>1</v>
      </c>
      <c r="AX55" s="247"/>
      <c r="AY55" s="248"/>
      <c r="AZ55" s="236">
        <f t="shared" si="33"/>
        <v>1.4</v>
      </c>
      <c r="BA55" s="247">
        <v>2</v>
      </c>
      <c r="BB55" s="247"/>
      <c r="BC55" s="248"/>
    </row>
    <row r="56" spans="1:69" s="135" customFormat="1" ht="34.5" thickBot="1" x14ac:dyDescent="0.45">
      <c r="A56" s="17" t="s">
        <v>239</v>
      </c>
      <c r="B56" s="215" t="s">
        <v>244</v>
      </c>
      <c r="C56" s="289" t="s">
        <v>281</v>
      </c>
      <c r="D56" s="381">
        <f>SUM(AS56:AY56)</f>
        <v>5</v>
      </c>
      <c r="E56" s="204">
        <f t="shared" si="26"/>
        <v>125</v>
      </c>
      <c r="F56" s="290">
        <f t="shared" si="27"/>
        <v>40</v>
      </c>
      <c r="G56" s="235">
        <f>SUM(Q56,U56,Y56,AC56,AG56,AK56,AO56)</f>
        <v>0</v>
      </c>
      <c r="H56" s="235">
        <f>SUM(R56,V56,Z56,AD56,AH56,AL56,AP56)</f>
        <v>30</v>
      </c>
      <c r="I56" s="234"/>
      <c r="J56" s="234"/>
      <c r="K56" s="234"/>
      <c r="L56" s="234">
        <v>30</v>
      </c>
      <c r="M56" s="234"/>
      <c r="N56" s="234"/>
      <c r="O56" s="235">
        <f>SUM(S56,W56,AA56,AE56,AI56,AM56,AQ56)</f>
        <v>10</v>
      </c>
      <c r="P56" s="245">
        <f t="shared" si="31"/>
        <v>85</v>
      </c>
      <c r="Q56" s="237"/>
      <c r="R56" s="237"/>
      <c r="S56" s="237"/>
      <c r="T56" s="240"/>
      <c r="U56" s="236"/>
      <c r="V56" s="237"/>
      <c r="W56" s="237"/>
      <c r="X56" s="240"/>
      <c r="Y56" s="236"/>
      <c r="Z56" s="237"/>
      <c r="AA56" s="237"/>
      <c r="AB56" s="240"/>
      <c r="AC56" s="236"/>
      <c r="AD56" s="237"/>
      <c r="AE56" s="237"/>
      <c r="AF56" s="240"/>
      <c r="AG56" s="236"/>
      <c r="AH56" s="237"/>
      <c r="AI56" s="237"/>
      <c r="AJ56" s="240"/>
      <c r="AK56" s="236"/>
      <c r="AL56" s="242">
        <v>30</v>
      </c>
      <c r="AM56" s="237">
        <v>10</v>
      </c>
      <c r="AN56" s="240">
        <v>85</v>
      </c>
      <c r="AO56" s="236"/>
      <c r="AP56" s="242"/>
      <c r="AQ56" s="237"/>
      <c r="AR56" s="238"/>
      <c r="AS56" s="239"/>
      <c r="AT56" s="237"/>
      <c r="AU56" s="237"/>
      <c r="AV56" s="237"/>
      <c r="AW56" s="237"/>
      <c r="AX56" s="237">
        <v>5</v>
      </c>
      <c r="AY56" s="240"/>
      <c r="AZ56" s="236">
        <f t="shared" si="33"/>
        <v>1.6</v>
      </c>
      <c r="BA56" s="237">
        <v>5</v>
      </c>
      <c r="BB56" s="237"/>
      <c r="BC56" s="240">
        <v>5</v>
      </c>
      <c r="BD56" s="136"/>
    </row>
    <row r="57" spans="1:69" s="135" customFormat="1" ht="48.9" thickBot="1" x14ac:dyDescent="0.45">
      <c r="A57" s="148" t="s">
        <v>240</v>
      </c>
      <c r="B57" s="216" t="s">
        <v>107</v>
      </c>
      <c r="C57" s="226" t="s">
        <v>270</v>
      </c>
      <c r="D57" s="382">
        <f>SUM(AS57:AY57)</f>
        <v>6</v>
      </c>
      <c r="E57" s="376">
        <f t="shared" si="26"/>
        <v>150</v>
      </c>
      <c r="F57" s="305">
        <f t="shared" si="27"/>
        <v>40</v>
      </c>
      <c r="G57" s="244">
        <f>SUM(Q57,U57,Y57,AC57,AG57,AK57,AO57)</f>
        <v>0</v>
      </c>
      <c r="H57" s="244">
        <f>SUM(R57,V57,Z57,AD57,AH57,AL57,AP57)</f>
        <v>30</v>
      </c>
      <c r="I57" s="243"/>
      <c r="J57" s="243"/>
      <c r="K57" s="243">
        <v>30</v>
      </c>
      <c r="L57" s="243"/>
      <c r="M57" s="243"/>
      <c r="N57" s="243"/>
      <c r="O57" s="244">
        <f>SUM(S57,W57,AA57,AE57,AI57,AM57,AQ57)</f>
        <v>10</v>
      </c>
      <c r="P57" s="245">
        <f>SUM(T57,X57,AB57,AF57,AJ57,AN57,AR57)</f>
        <v>110</v>
      </c>
      <c r="Q57" s="246"/>
      <c r="R57" s="247"/>
      <c r="S57" s="247"/>
      <c r="T57" s="248"/>
      <c r="U57" s="249"/>
      <c r="V57" s="247"/>
      <c r="W57" s="247"/>
      <c r="X57" s="248"/>
      <c r="Y57" s="246"/>
      <c r="Z57" s="247"/>
      <c r="AA57" s="247"/>
      <c r="AB57" s="248"/>
      <c r="AC57" s="246"/>
      <c r="AD57" s="247"/>
      <c r="AE57" s="247"/>
      <c r="AF57" s="248"/>
      <c r="AG57" s="246"/>
      <c r="AH57" s="247"/>
      <c r="AI57" s="247"/>
      <c r="AJ57" s="250"/>
      <c r="AK57" s="246"/>
      <c r="AL57" s="252"/>
      <c r="AM57" s="247"/>
      <c r="AN57" s="248"/>
      <c r="AO57" s="246"/>
      <c r="AP57" s="252">
        <v>30</v>
      </c>
      <c r="AQ57" s="247">
        <v>10</v>
      </c>
      <c r="AR57" s="250">
        <v>110</v>
      </c>
      <c r="AS57" s="246"/>
      <c r="AT57" s="247"/>
      <c r="AU57" s="247"/>
      <c r="AV57" s="247"/>
      <c r="AW57" s="247"/>
      <c r="AX57" s="247"/>
      <c r="AY57" s="248">
        <v>6</v>
      </c>
      <c r="AZ57" s="236">
        <f t="shared" si="33"/>
        <v>1.6</v>
      </c>
      <c r="BA57" s="247">
        <v>6</v>
      </c>
      <c r="BB57" s="247"/>
      <c r="BC57" s="248"/>
      <c r="BQ57" s="137"/>
    </row>
    <row r="58" spans="1:69" s="138" customFormat="1" ht="44.7" thickBot="1" x14ac:dyDescent="0.45">
      <c r="A58" s="34" t="s">
        <v>26</v>
      </c>
      <c r="B58" s="217" t="s">
        <v>67</v>
      </c>
      <c r="C58" s="227"/>
      <c r="D58" s="227"/>
      <c r="E58" s="253"/>
      <c r="F58" s="312"/>
      <c r="G58" s="383"/>
      <c r="H58" s="383"/>
      <c r="I58" s="383"/>
      <c r="J58" s="383"/>
      <c r="K58" s="383"/>
      <c r="L58" s="383"/>
      <c r="M58" s="383"/>
      <c r="N58" s="383"/>
      <c r="O58" s="383"/>
      <c r="P58" s="313"/>
      <c r="Q58" s="384"/>
      <c r="R58" s="383"/>
      <c r="S58" s="383"/>
      <c r="T58" s="385"/>
      <c r="U58" s="386"/>
      <c r="V58" s="383"/>
      <c r="W58" s="383"/>
      <c r="X58" s="385"/>
      <c r="Y58" s="384"/>
      <c r="Z58" s="383"/>
      <c r="AA58" s="383"/>
      <c r="AB58" s="385"/>
      <c r="AC58" s="384"/>
      <c r="AD58" s="383"/>
      <c r="AE58" s="383"/>
      <c r="AF58" s="385"/>
      <c r="AG58" s="384"/>
      <c r="AH58" s="383"/>
      <c r="AI58" s="383"/>
      <c r="AJ58" s="387"/>
      <c r="AK58" s="384"/>
      <c r="AL58" s="383"/>
      <c r="AM58" s="383"/>
      <c r="AN58" s="385"/>
      <c r="AO58" s="384"/>
      <c r="AP58" s="383"/>
      <c r="AQ58" s="383"/>
      <c r="AR58" s="387"/>
      <c r="AS58" s="384"/>
      <c r="AT58" s="383"/>
      <c r="AU58" s="383"/>
      <c r="AV58" s="383"/>
      <c r="AW58" s="383"/>
      <c r="AX58" s="383"/>
      <c r="AY58" s="385"/>
      <c r="AZ58" s="384"/>
      <c r="BA58" s="383"/>
      <c r="BB58" s="383"/>
      <c r="BC58" s="385"/>
    </row>
    <row r="59" spans="1:69" s="139" customFormat="1" ht="48.9" thickBot="1" x14ac:dyDescent="0.45">
      <c r="A59" s="176" t="s">
        <v>59</v>
      </c>
      <c r="B59" s="218" t="s">
        <v>95</v>
      </c>
      <c r="C59" s="342"/>
      <c r="D59" s="388">
        <f>SUM(D60:D66)</f>
        <v>26</v>
      </c>
      <c r="E59" s="389">
        <f>SUM(E60:E66)</f>
        <v>650</v>
      </c>
      <c r="F59" s="389">
        <f t="shared" ref="F59:BC59" si="34">SUM(F60:F66)</f>
        <v>235</v>
      </c>
      <c r="G59" s="389">
        <f t="shared" si="34"/>
        <v>60</v>
      </c>
      <c r="H59" s="389">
        <f t="shared" si="34"/>
        <v>135</v>
      </c>
      <c r="I59" s="389">
        <f t="shared" si="34"/>
        <v>0</v>
      </c>
      <c r="J59" s="389">
        <f>SUM(J60:J66)</f>
        <v>120</v>
      </c>
      <c r="K59" s="389">
        <f t="shared" si="34"/>
        <v>0</v>
      </c>
      <c r="L59" s="389">
        <f>SUM(L60:L66)</f>
        <v>15</v>
      </c>
      <c r="M59" s="389">
        <f t="shared" si="34"/>
        <v>0</v>
      </c>
      <c r="N59" s="389">
        <f t="shared" si="34"/>
        <v>0</v>
      </c>
      <c r="O59" s="389">
        <f t="shared" si="34"/>
        <v>40</v>
      </c>
      <c r="P59" s="389">
        <f t="shared" si="34"/>
        <v>415</v>
      </c>
      <c r="Q59" s="389">
        <f t="shared" si="34"/>
        <v>0</v>
      </c>
      <c r="R59" s="389">
        <f t="shared" si="34"/>
        <v>0</v>
      </c>
      <c r="S59" s="389">
        <f t="shared" si="34"/>
        <v>0</v>
      </c>
      <c r="T59" s="389">
        <f t="shared" si="34"/>
        <v>0</v>
      </c>
      <c r="U59" s="389">
        <f t="shared" si="34"/>
        <v>0</v>
      </c>
      <c r="V59" s="389">
        <f t="shared" si="34"/>
        <v>0</v>
      </c>
      <c r="W59" s="389">
        <f t="shared" si="34"/>
        <v>0</v>
      </c>
      <c r="X59" s="389">
        <f t="shared" si="34"/>
        <v>0</v>
      </c>
      <c r="Y59" s="389">
        <f t="shared" si="34"/>
        <v>0</v>
      </c>
      <c r="Z59" s="389">
        <f t="shared" si="34"/>
        <v>0</v>
      </c>
      <c r="AA59" s="389">
        <f t="shared" si="34"/>
        <v>0</v>
      </c>
      <c r="AB59" s="389">
        <f t="shared" si="34"/>
        <v>0</v>
      </c>
      <c r="AC59" s="389">
        <f t="shared" si="34"/>
        <v>0</v>
      </c>
      <c r="AD59" s="389">
        <f t="shared" si="34"/>
        <v>0</v>
      </c>
      <c r="AE59" s="389">
        <f t="shared" si="34"/>
        <v>0</v>
      </c>
      <c r="AF59" s="389">
        <f t="shared" si="34"/>
        <v>0</v>
      </c>
      <c r="AG59" s="389">
        <f t="shared" si="34"/>
        <v>15</v>
      </c>
      <c r="AH59" s="389">
        <f t="shared" si="34"/>
        <v>15</v>
      </c>
      <c r="AI59" s="389">
        <f t="shared" si="34"/>
        <v>5</v>
      </c>
      <c r="AJ59" s="389">
        <f t="shared" si="34"/>
        <v>90</v>
      </c>
      <c r="AK59" s="389">
        <f t="shared" si="34"/>
        <v>30</v>
      </c>
      <c r="AL59" s="389">
        <f t="shared" si="34"/>
        <v>60</v>
      </c>
      <c r="AM59" s="389">
        <f t="shared" si="34"/>
        <v>15</v>
      </c>
      <c r="AN59" s="389">
        <f t="shared" si="34"/>
        <v>120</v>
      </c>
      <c r="AO59" s="389">
        <f t="shared" si="34"/>
        <v>15</v>
      </c>
      <c r="AP59" s="389">
        <f t="shared" si="34"/>
        <v>60</v>
      </c>
      <c r="AQ59" s="389">
        <f t="shared" si="34"/>
        <v>20</v>
      </c>
      <c r="AR59" s="389">
        <f t="shared" si="34"/>
        <v>205</v>
      </c>
      <c r="AS59" s="389">
        <f t="shared" si="34"/>
        <v>0</v>
      </c>
      <c r="AT59" s="389">
        <f t="shared" si="34"/>
        <v>0</v>
      </c>
      <c r="AU59" s="389">
        <f t="shared" si="34"/>
        <v>0</v>
      </c>
      <c r="AV59" s="389">
        <f t="shared" si="34"/>
        <v>0</v>
      </c>
      <c r="AW59" s="389">
        <f t="shared" si="34"/>
        <v>5</v>
      </c>
      <c r="AX59" s="389">
        <f t="shared" si="34"/>
        <v>9</v>
      </c>
      <c r="AY59" s="389">
        <f t="shared" si="34"/>
        <v>12</v>
      </c>
      <c r="AZ59" s="389">
        <f t="shared" si="34"/>
        <v>9.4</v>
      </c>
      <c r="BA59" s="389">
        <f t="shared" si="34"/>
        <v>26</v>
      </c>
      <c r="BB59" s="389">
        <f t="shared" si="34"/>
        <v>0</v>
      </c>
      <c r="BC59" s="389">
        <f t="shared" si="34"/>
        <v>26</v>
      </c>
    </row>
    <row r="60" spans="1:69" s="135" customFormat="1" x14ac:dyDescent="0.4">
      <c r="A60" s="22" t="s">
        <v>10</v>
      </c>
      <c r="B60" s="219" t="s">
        <v>70</v>
      </c>
      <c r="C60" s="228" t="s">
        <v>275</v>
      </c>
      <c r="D60" s="382">
        <f>SUM(AS60:AX60)</f>
        <v>5</v>
      </c>
      <c r="E60" s="373">
        <f t="shared" ref="E60:E66" si="35">SUM(F60,P60)</f>
        <v>125</v>
      </c>
      <c r="F60" s="317">
        <f t="shared" ref="F60:F66" si="36">SUM(G60:H60,O60)</f>
        <v>35</v>
      </c>
      <c r="G60" s="255">
        <f t="shared" ref="G60:H66" si="37">SUM(Q60,U60,Y60,AC60,AG60,AK60,AO60)</f>
        <v>15</v>
      </c>
      <c r="H60" s="255">
        <f t="shared" si="37"/>
        <v>15</v>
      </c>
      <c r="I60" s="254"/>
      <c r="J60" s="254">
        <v>15</v>
      </c>
      <c r="K60" s="254"/>
      <c r="L60" s="254"/>
      <c r="M60" s="254"/>
      <c r="N60" s="254"/>
      <c r="O60" s="255">
        <f t="shared" ref="O60:P66" si="38">SUM(S60,W60,AA60,AE60,AI60,AM60,AQ60)</f>
        <v>5</v>
      </c>
      <c r="P60" s="256">
        <f t="shared" si="38"/>
        <v>90</v>
      </c>
      <c r="Q60" s="257"/>
      <c r="R60" s="258"/>
      <c r="S60" s="258"/>
      <c r="T60" s="259"/>
      <c r="U60" s="260"/>
      <c r="V60" s="258"/>
      <c r="W60" s="258"/>
      <c r="X60" s="259"/>
      <c r="Y60" s="257"/>
      <c r="Z60" s="258"/>
      <c r="AA60" s="258"/>
      <c r="AB60" s="259"/>
      <c r="AC60" s="257"/>
      <c r="AD60" s="258"/>
      <c r="AE60" s="258"/>
      <c r="AF60" s="259"/>
      <c r="AG60" s="261">
        <v>15</v>
      </c>
      <c r="AH60" s="262">
        <v>15</v>
      </c>
      <c r="AI60" s="258">
        <v>5</v>
      </c>
      <c r="AJ60" s="263">
        <v>90</v>
      </c>
      <c r="AK60" s="257"/>
      <c r="AL60" s="258"/>
      <c r="AM60" s="258"/>
      <c r="AN60" s="259"/>
      <c r="AO60" s="257"/>
      <c r="AP60" s="258"/>
      <c r="AQ60" s="258"/>
      <c r="AR60" s="263"/>
      <c r="AS60" s="257"/>
      <c r="AT60" s="258"/>
      <c r="AU60" s="258"/>
      <c r="AV60" s="258"/>
      <c r="AW60" s="258">
        <v>5</v>
      </c>
      <c r="AX60" s="258"/>
      <c r="AY60" s="259"/>
      <c r="AZ60" s="236">
        <f t="shared" ref="AZ60:AZ66" si="39">SUM(F60)/25</f>
        <v>1.4</v>
      </c>
      <c r="BA60" s="258">
        <v>5</v>
      </c>
      <c r="BB60" s="258"/>
      <c r="BC60" s="259">
        <v>5</v>
      </c>
    </row>
    <row r="61" spans="1:69" s="135" customFormat="1" x14ac:dyDescent="0.4">
      <c r="A61" s="21" t="s">
        <v>9</v>
      </c>
      <c r="B61" s="213" t="s">
        <v>219</v>
      </c>
      <c r="C61" s="224" t="s">
        <v>281</v>
      </c>
      <c r="D61" s="224">
        <f t="shared" ref="D61:D66" si="40">SUM(AS61:AY61)</f>
        <v>4</v>
      </c>
      <c r="E61" s="352">
        <f t="shared" si="35"/>
        <v>100</v>
      </c>
      <c r="F61" s="290">
        <f t="shared" si="36"/>
        <v>35</v>
      </c>
      <c r="G61" s="235">
        <f t="shared" si="37"/>
        <v>15</v>
      </c>
      <c r="H61" s="235">
        <f t="shared" si="37"/>
        <v>15</v>
      </c>
      <c r="I61" s="234"/>
      <c r="J61" s="234">
        <v>15</v>
      </c>
      <c r="K61" s="234"/>
      <c r="L61" s="234"/>
      <c r="M61" s="234"/>
      <c r="N61" s="234"/>
      <c r="O61" s="235">
        <f t="shared" si="38"/>
        <v>5</v>
      </c>
      <c r="P61" s="205">
        <f t="shared" si="38"/>
        <v>65</v>
      </c>
      <c r="Q61" s="236"/>
      <c r="R61" s="237"/>
      <c r="S61" s="237"/>
      <c r="T61" s="238"/>
      <c r="U61" s="239"/>
      <c r="V61" s="237"/>
      <c r="W61" s="237"/>
      <c r="X61" s="238"/>
      <c r="Y61" s="236"/>
      <c r="Z61" s="237"/>
      <c r="AA61" s="237"/>
      <c r="AB61" s="238"/>
      <c r="AC61" s="236"/>
      <c r="AD61" s="237"/>
      <c r="AE61" s="237"/>
      <c r="AF61" s="238"/>
      <c r="AG61" s="236"/>
      <c r="AH61" s="237"/>
      <c r="AI61" s="237"/>
      <c r="AJ61" s="240"/>
      <c r="AK61" s="241">
        <v>15</v>
      </c>
      <c r="AL61" s="242">
        <v>15</v>
      </c>
      <c r="AM61" s="237">
        <v>5</v>
      </c>
      <c r="AN61" s="238">
        <v>65</v>
      </c>
      <c r="AO61" s="241"/>
      <c r="AP61" s="242"/>
      <c r="AQ61" s="237"/>
      <c r="AR61" s="240"/>
      <c r="AS61" s="236"/>
      <c r="AT61" s="237"/>
      <c r="AU61" s="237"/>
      <c r="AV61" s="237"/>
      <c r="AW61" s="237"/>
      <c r="AX61" s="237">
        <v>4</v>
      </c>
      <c r="AY61" s="238"/>
      <c r="AZ61" s="236">
        <f t="shared" si="39"/>
        <v>1.4</v>
      </c>
      <c r="BA61" s="237">
        <v>4</v>
      </c>
      <c r="BB61" s="237"/>
      <c r="BC61" s="238">
        <v>4</v>
      </c>
    </row>
    <row r="62" spans="1:69" s="135" customFormat="1" x14ac:dyDescent="0.4">
      <c r="A62" s="21" t="s">
        <v>8</v>
      </c>
      <c r="B62" s="213" t="s">
        <v>71</v>
      </c>
      <c r="C62" s="224" t="s">
        <v>281</v>
      </c>
      <c r="D62" s="224">
        <f t="shared" si="40"/>
        <v>3</v>
      </c>
      <c r="E62" s="352">
        <f t="shared" si="35"/>
        <v>75</v>
      </c>
      <c r="F62" s="290">
        <f t="shared" si="36"/>
        <v>35</v>
      </c>
      <c r="G62" s="235">
        <f t="shared" si="37"/>
        <v>15</v>
      </c>
      <c r="H62" s="235">
        <f t="shared" si="37"/>
        <v>15</v>
      </c>
      <c r="I62" s="234"/>
      <c r="J62" s="234">
        <v>15</v>
      </c>
      <c r="K62" s="234"/>
      <c r="L62" s="234"/>
      <c r="M62" s="234"/>
      <c r="N62" s="234"/>
      <c r="O62" s="235">
        <f t="shared" si="38"/>
        <v>5</v>
      </c>
      <c r="P62" s="205">
        <f t="shared" si="38"/>
        <v>40</v>
      </c>
      <c r="Q62" s="236"/>
      <c r="R62" s="237"/>
      <c r="S62" s="237"/>
      <c r="T62" s="238"/>
      <c r="U62" s="239"/>
      <c r="V62" s="237"/>
      <c r="W62" s="237"/>
      <c r="X62" s="238"/>
      <c r="Y62" s="236"/>
      <c r="Z62" s="237"/>
      <c r="AA62" s="237"/>
      <c r="AB62" s="238"/>
      <c r="AC62" s="236"/>
      <c r="AD62" s="237"/>
      <c r="AE62" s="237"/>
      <c r="AF62" s="238"/>
      <c r="AG62" s="236"/>
      <c r="AH62" s="237"/>
      <c r="AI62" s="237"/>
      <c r="AJ62" s="240"/>
      <c r="AK62" s="241">
        <v>15</v>
      </c>
      <c r="AL62" s="242">
        <v>15</v>
      </c>
      <c r="AM62" s="237">
        <v>5</v>
      </c>
      <c r="AN62" s="238">
        <v>40</v>
      </c>
      <c r="AO62" s="236"/>
      <c r="AP62" s="237"/>
      <c r="AQ62" s="237"/>
      <c r="AR62" s="240"/>
      <c r="AS62" s="236"/>
      <c r="AT62" s="237"/>
      <c r="AU62" s="237"/>
      <c r="AV62" s="237"/>
      <c r="AW62" s="237"/>
      <c r="AX62" s="237">
        <v>3</v>
      </c>
      <c r="AY62" s="238"/>
      <c r="AZ62" s="236">
        <f t="shared" si="39"/>
        <v>1.4</v>
      </c>
      <c r="BA62" s="237">
        <v>3</v>
      </c>
      <c r="BB62" s="237"/>
      <c r="BC62" s="238">
        <v>3</v>
      </c>
    </row>
    <row r="63" spans="1:69" s="135" customFormat="1" x14ac:dyDescent="0.4">
      <c r="A63" s="21" t="s">
        <v>7</v>
      </c>
      <c r="B63" s="390" t="s">
        <v>289</v>
      </c>
      <c r="C63" s="225" t="s">
        <v>270</v>
      </c>
      <c r="D63" s="224">
        <f t="shared" si="40"/>
        <v>3</v>
      </c>
      <c r="E63" s="352">
        <f t="shared" si="35"/>
        <v>75</v>
      </c>
      <c r="F63" s="290">
        <f t="shared" si="36"/>
        <v>25</v>
      </c>
      <c r="G63" s="235">
        <f t="shared" si="37"/>
        <v>0</v>
      </c>
      <c r="H63" s="235">
        <f t="shared" si="37"/>
        <v>15</v>
      </c>
      <c r="I63" s="234"/>
      <c r="J63" s="234"/>
      <c r="K63" s="234"/>
      <c r="L63" s="234">
        <v>15</v>
      </c>
      <c r="M63" s="234"/>
      <c r="N63" s="234"/>
      <c r="O63" s="235">
        <f t="shared" si="38"/>
        <v>10</v>
      </c>
      <c r="P63" s="205">
        <f t="shared" si="38"/>
        <v>50</v>
      </c>
      <c r="Q63" s="236"/>
      <c r="R63" s="237"/>
      <c r="S63" s="237"/>
      <c r="T63" s="238"/>
      <c r="U63" s="239"/>
      <c r="V63" s="237"/>
      <c r="W63" s="237"/>
      <c r="X63" s="238"/>
      <c r="Y63" s="236"/>
      <c r="Z63" s="237"/>
      <c r="AA63" s="237"/>
      <c r="AB63" s="238"/>
      <c r="AC63" s="236"/>
      <c r="AD63" s="237"/>
      <c r="AE63" s="237"/>
      <c r="AF63" s="238"/>
      <c r="AG63" s="236"/>
      <c r="AH63" s="237"/>
      <c r="AI63" s="237"/>
      <c r="AJ63" s="240"/>
      <c r="AK63" s="236"/>
      <c r="AL63" s="237"/>
      <c r="AM63" s="237"/>
      <c r="AN63" s="238"/>
      <c r="AO63" s="241">
        <v>0</v>
      </c>
      <c r="AP63" s="242">
        <v>15</v>
      </c>
      <c r="AQ63" s="237">
        <v>10</v>
      </c>
      <c r="AR63" s="240">
        <v>50</v>
      </c>
      <c r="AS63" s="236"/>
      <c r="AT63" s="237"/>
      <c r="AU63" s="237"/>
      <c r="AV63" s="237"/>
      <c r="AW63" s="237"/>
      <c r="AX63" s="237"/>
      <c r="AY63" s="238">
        <v>3</v>
      </c>
      <c r="AZ63" s="236">
        <f t="shared" si="39"/>
        <v>1</v>
      </c>
      <c r="BA63" s="237">
        <v>3</v>
      </c>
      <c r="BB63" s="237"/>
      <c r="BC63" s="238">
        <v>3</v>
      </c>
    </row>
    <row r="64" spans="1:69" s="135" customFormat="1" x14ac:dyDescent="0.4">
      <c r="A64" s="21" t="s">
        <v>6</v>
      </c>
      <c r="B64" s="391" t="s">
        <v>73</v>
      </c>
      <c r="C64" s="225" t="s">
        <v>268</v>
      </c>
      <c r="D64" s="224">
        <f t="shared" si="40"/>
        <v>4</v>
      </c>
      <c r="E64" s="352">
        <f t="shared" si="35"/>
        <v>100</v>
      </c>
      <c r="F64" s="290">
        <f t="shared" si="36"/>
        <v>35</v>
      </c>
      <c r="G64" s="235">
        <f t="shared" si="37"/>
        <v>0</v>
      </c>
      <c r="H64" s="235">
        <f t="shared" si="37"/>
        <v>30</v>
      </c>
      <c r="I64" s="234"/>
      <c r="J64" s="234">
        <v>30</v>
      </c>
      <c r="K64" s="234"/>
      <c r="L64" s="234"/>
      <c r="M64" s="234"/>
      <c r="N64" s="234"/>
      <c r="O64" s="235">
        <f t="shared" si="38"/>
        <v>5</v>
      </c>
      <c r="P64" s="205">
        <f t="shared" si="38"/>
        <v>65</v>
      </c>
      <c r="Q64" s="236"/>
      <c r="R64" s="237"/>
      <c r="S64" s="237"/>
      <c r="T64" s="238"/>
      <c r="U64" s="239"/>
      <c r="V64" s="237"/>
      <c r="W64" s="237"/>
      <c r="X64" s="238"/>
      <c r="Y64" s="236"/>
      <c r="Z64" s="237"/>
      <c r="AA64" s="237"/>
      <c r="AB64" s="238"/>
      <c r="AC64" s="236"/>
      <c r="AD64" s="237"/>
      <c r="AE64" s="237"/>
      <c r="AF64" s="238"/>
      <c r="AG64" s="236"/>
      <c r="AH64" s="237"/>
      <c r="AI64" s="237"/>
      <c r="AJ64" s="240"/>
      <c r="AK64" s="236"/>
      <c r="AL64" s="237"/>
      <c r="AM64" s="237"/>
      <c r="AN64" s="238"/>
      <c r="AO64" s="241">
        <v>0</v>
      </c>
      <c r="AP64" s="242">
        <v>30</v>
      </c>
      <c r="AQ64" s="237">
        <v>5</v>
      </c>
      <c r="AR64" s="240">
        <v>65</v>
      </c>
      <c r="AS64" s="236"/>
      <c r="AT64" s="237"/>
      <c r="AU64" s="237"/>
      <c r="AV64" s="237"/>
      <c r="AW64" s="237"/>
      <c r="AX64" s="237"/>
      <c r="AY64" s="238">
        <v>4</v>
      </c>
      <c r="AZ64" s="236">
        <f t="shared" si="39"/>
        <v>1.4</v>
      </c>
      <c r="BA64" s="237">
        <v>4</v>
      </c>
      <c r="BB64" s="237"/>
      <c r="BC64" s="238">
        <v>4</v>
      </c>
    </row>
    <row r="65" spans="1:55" s="135" customFormat="1" x14ac:dyDescent="0.4">
      <c r="A65" s="21" t="s">
        <v>5</v>
      </c>
      <c r="B65" s="213" t="s">
        <v>218</v>
      </c>
      <c r="C65" s="224" t="s">
        <v>281</v>
      </c>
      <c r="D65" s="224">
        <f t="shared" si="40"/>
        <v>2</v>
      </c>
      <c r="E65" s="352">
        <f t="shared" si="35"/>
        <v>50</v>
      </c>
      <c r="F65" s="290">
        <f t="shared" si="36"/>
        <v>35</v>
      </c>
      <c r="G65" s="235">
        <f t="shared" si="37"/>
        <v>0</v>
      </c>
      <c r="H65" s="235">
        <f t="shared" si="37"/>
        <v>30</v>
      </c>
      <c r="I65" s="234"/>
      <c r="J65" s="234">
        <v>30</v>
      </c>
      <c r="K65" s="234"/>
      <c r="L65" s="234"/>
      <c r="M65" s="234"/>
      <c r="N65" s="234"/>
      <c r="O65" s="235">
        <f t="shared" si="38"/>
        <v>5</v>
      </c>
      <c r="P65" s="205">
        <f t="shared" si="38"/>
        <v>15</v>
      </c>
      <c r="Q65" s="236"/>
      <c r="R65" s="237"/>
      <c r="S65" s="237"/>
      <c r="T65" s="238"/>
      <c r="U65" s="239"/>
      <c r="V65" s="237"/>
      <c r="W65" s="237"/>
      <c r="X65" s="238"/>
      <c r="Y65" s="236"/>
      <c r="Z65" s="237"/>
      <c r="AA65" s="237"/>
      <c r="AB65" s="238"/>
      <c r="AC65" s="236"/>
      <c r="AD65" s="237"/>
      <c r="AE65" s="237"/>
      <c r="AF65" s="238"/>
      <c r="AG65" s="236"/>
      <c r="AH65" s="237"/>
      <c r="AI65" s="237"/>
      <c r="AJ65" s="240"/>
      <c r="AK65" s="241">
        <v>0</v>
      </c>
      <c r="AL65" s="242">
        <v>30</v>
      </c>
      <c r="AM65" s="237">
        <v>5</v>
      </c>
      <c r="AN65" s="238">
        <v>15</v>
      </c>
      <c r="AO65" s="236"/>
      <c r="AP65" s="237"/>
      <c r="AQ65" s="237"/>
      <c r="AR65" s="240"/>
      <c r="AS65" s="236"/>
      <c r="AT65" s="237"/>
      <c r="AU65" s="237"/>
      <c r="AV65" s="237"/>
      <c r="AW65" s="237"/>
      <c r="AX65" s="237">
        <v>2</v>
      </c>
      <c r="AY65" s="238"/>
      <c r="AZ65" s="236">
        <f t="shared" si="39"/>
        <v>1.4</v>
      </c>
      <c r="BA65" s="237">
        <v>2</v>
      </c>
      <c r="BB65" s="237"/>
      <c r="BC65" s="238">
        <v>2</v>
      </c>
    </row>
    <row r="66" spans="1:55" s="135" customFormat="1" ht="34.5" thickBot="1" x14ac:dyDescent="0.45">
      <c r="A66" s="20" t="s">
        <v>20</v>
      </c>
      <c r="B66" s="392" t="s">
        <v>292</v>
      </c>
      <c r="C66" s="226" t="s">
        <v>80</v>
      </c>
      <c r="D66" s="224">
        <f t="shared" si="40"/>
        <v>5</v>
      </c>
      <c r="E66" s="376">
        <f t="shared" si="35"/>
        <v>125</v>
      </c>
      <c r="F66" s="305">
        <f t="shared" si="36"/>
        <v>35</v>
      </c>
      <c r="G66" s="244">
        <f t="shared" si="37"/>
        <v>15</v>
      </c>
      <c r="H66" s="244">
        <f t="shared" si="37"/>
        <v>15</v>
      </c>
      <c r="I66" s="243"/>
      <c r="J66" s="243">
        <v>15</v>
      </c>
      <c r="K66" s="243"/>
      <c r="L66" s="243"/>
      <c r="M66" s="243"/>
      <c r="N66" s="243"/>
      <c r="O66" s="244">
        <f t="shared" si="38"/>
        <v>5</v>
      </c>
      <c r="P66" s="245">
        <f t="shared" si="38"/>
        <v>90</v>
      </c>
      <c r="Q66" s="246"/>
      <c r="R66" s="247"/>
      <c r="S66" s="247"/>
      <c r="T66" s="248"/>
      <c r="U66" s="249"/>
      <c r="V66" s="247"/>
      <c r="W66" s="247"/>
      <c r="X66" s="248"/>
      <c r="Y66" s="246"/>
      <c r="Z66" s="247"/>
      <c r="AA66" s="247"/>
      <c r="AB66" s="248"/>
      <c r="AC66" s="246"/>
      <c r="AD66" s="247"/>
      <c r="AE66" s="247"/>
      <c r="AF66" s="248"/>
      <c r="AG66" s="246"/>
      <c r="AH66" s="247"/>
      <c r="AI66" s="247"/>
      <c r="AJ66" s="250"/>
      <c r="AK66" s="246"/>
      <c r="AL66" s="247"/>
      <c r="AM66" s="247"/>
      <c r="AN66" s="248"/>
      <c r="AO66" s="251">
        <v>15</v>
      </c>
      <c r="AP66" s="252">
        <v>15</v>
      </c>
      <c r="AQ66" s="247">
        <v>5</v>
      </c>
      <c r="AR66" s="250">
        <v>90</v>
      </c>
      <c r="AS66" s="246"/>
      <c r="AT66" s="247"/>
      <c r="AU66" s="247"/>
      <c r="AV66" s="247"/>
      <c r="AW66" s="247"/>
      <c r="AX66" s="247"/>
      <c r="AY66" s="248">
        <v>5</v>
      </c>
      <c r="AZ66" s="236">
        <f t="shared" si="39"/>
        <v>1.4</v>
      </c>
      <c r="BA66" s="247">
        <v>5</v>
      </c>
      <c r="BB66" s="247"/>
      <c r="BC66" s="248">
        <v>5</v>
      </c>
    </row>
    <row r="67" spans="1:55" s="138" customFormat="1" ht="76.5" customHeight="1" thickBot="1" x14ac:dyDescent="0.45">
      <c r="A67" s="175" t="s">
        <v>243</v>
      </c>
      <c r="B67" s="220" t="s">
        <v>299</v>
      </c>
      <c r="C67" s="227"/>
      <c r="D67" s="227">
        <f>SUM(D68:D74)</f>
        <v>26</v>
      </c>
      <c r="E67" s="253">
        <f>SUM(E68:E74)</f>
        <v>650</v>
      </c>
      <c r="F67" s="253">
        <f t="shared" ref="F67:BC67" si="41">SUM(F68:F74)</f>
        <v>230</v>
      </c>
      <c r="G67" s="253">
        <f t="shared" si="41"/>
        <v>60</v>
      </c>
      <c r="H67" s="253">
        <f>SUM(H68:H74)</f>
        <v>135</v>
      </c>
      <c r="I67" s="253">
        <f t="shared" si="41"/>
        <v>0</v>
      </c>
      <c r="J67" s="253">
        <f>SUM(J68:J74)</f>
        <v>90</v>
      </c>
      <c r="K67" s="253">
        <f t="shared" si="41"/>
        <v>0</v>
      </c>
      <c r="L67" s="253">
        <f>SUM(L68:L74)</f>
        <v>45</v>
      </c>
      <c r="M67" s="253">
        <f t="shared" si="41"/>
        <v>0</v>
      </c>
      <c r="N67" s="253">
        <f t="shared" si="41"/>
        <v>0</v>
      </c>
      <c r="O67" s="253">
        <f t="shared" si="41"/>
        <v>35</v>
      </c>
      <c r="P67" s="253">
        <f t="shared" si="41"/>
        <v>420</v>
      </c>
      <c r="Q67" s="253">
        <f t="shared" si="41"/>
        <v>0</v>
      </c>
      <c r="R67" s="253">
        <f t="shared" si="41"/>
        <v>0</v>
      </c>
      <c r="S67" s="253">
        <f t="shared" si="41"/>
        <v>0</v>
      </c>
      <c r="T67" s="253">
        <f t="shared" si="41"/>
        <v>0</v>
      </c>
      <c r="U67" s="253">
        <f t="shared" si="41"/>
        <v>0</v>
      </c>
      <c r="V67" s="253">
        <f t="shared" si="41"/>
        <v>0</v>
      </c>
      <c r="W67" s="253">
        <f t="shared" si="41"/>
        <v>0</v>
      </c>
      <c r="X67" s="253">
        <f t="shared" si="41"/>
        <v>0</v>
      </c>
      <c r="Y67" s="253">
        <f t="shared" si="41"/>
        <v>0</v>
      </c>
      <c r="Z67" s="253">
        <f t="shared" si="41"/>
        <v>0</v>
      </c>
      <c r="AA67" s="253">
        <f t="shared" si="41"/>
        <v>0</v>
      </c>
      <c r="AB67" s="253">
        <f t="shared" si="41"/>
        <v>0</v>
      </c>
      <c r="AC67" s="253">
        <f t="shared" si="41"/>
        <v>0</v>
      </c>
      <c r="AD67" s="253">
        <f t="shared" si="41"/>
        <v>0</v>
      </c>
      <c r="AE67" s="253">
        <f t="shared" si="41"/>
        <v>0</v>
      </c>
      <c r="AF67" s="253">
        <f t="shared" si="41"/>
        <v>0</v>
      </c>
      <c r="AG67" s="253">
        <f t="shared" si="41"/>
        <v>15</v>
      </c>
      <c r="AH67" s="253">
        <f t="shared" si="41"/>
        <v>30</v>
      </c>
      <c r="AI67" s="253">
        <f t="shared" si="41"/>
        <v>0</v>
      </c>
      <c r="AJ67" s="253">
        <f t="shared" si="41"/>
        <v>80</v>
      </c>
      <c r="AK67" s="253">
        <f t="shared" si="41"/>
        <v>30</v>
      </c>
      <c r="AL67" s="253">
        <f t="shared" si="41"/>
        <v>60</v>
      </c>
      <c r="AM67" s="253">
        <f t="shared" si="41"/>
        <v>15</v>
      </c>
      <c r="AN67" s="253">
        <f t="shared" si="41"/>
        <v>125</v>
      </c>
      <c r="AO67" s="253">
        <f t="shared" si="41"/>
        <v>15</v>
      </c>
      <c r="AP67" s="253">
        <f t="shared" si="41"/>
        <v>45</v>
      </c>
      <c r="AQ67" s="253">
        <f t="shared" si="41"/>
        <v>20</v>
      </c>
      <c r="AR67" s="253">
        <f t="shared" si="41"/>
        <v>215</v>
      </c>
      <c r="AS67" s="253">
        <f t="shared" si="41"/>
        <v>0</v>
      </c>
      <c r="AT67" s="253">
        <f t="shared" si="41"/>
        <v>0</v>
      </c>
      <c r="AU67" s="253">
        <f t="shared" si="41"/>
        <v>0</v>
      </c>
      <c r="AV67" s="253">
        <f t="shared" si="41"/>
        <v>0</v>
      </c>
      <c r="AW67" s="253">
        <f t="shared" si="41"/>
        <v>5</v>
      </c>
      <c r="AX67" s="253">
        <f t="shared" si="41"/>
        <v>9</v>
      </c>
      <c r="AY67" s="253">
        <f t="shared" si="41"/>
        <v>12</v>
      </c>
      <c r="AZ67" s="253">
        <f t="shared" si="41"/>
        <v>9.1999999999999993</v>
      </c>
      <c r="BA67" s="253">
        <f t="shared" si="41"/>
        <v>26</v>
      </c>
      <c r="BB67" s="253">
        <f t="shared" si="41"/>
        <v>0</v>
      </c>
      <c r="BC67" s="253">
        <f t="shared" si="41"/>
        <v>26</v>
      </c>
    </row>
    <row r="68" spans="1:55" s="135" customFormat="1" x14ac:dyDescent="0.4">
      <c r="A68" s="22" t="s">
        <v>10</v>
      </c>
      <c r="B68" s="393" t="s">
        <v>294</v>
      </c>
      <c r="C68" s="228" t="s">
        <v>275</v>
      </c>
      <c r="D68" s="228">
        <f>SUM(AS68:AY68)</f>
        <v>2</v>
      </c>
      <c r="E68" s="373">
        <f t="shared" ref="E68:E74" si="42">SUM(F68,P68)</f>
        <v>50</v>
      </c>
      <c r="F68" s="317">
        <f t="shared" ref="F68:F74" si="43">SUM(G68:H68,O68)</f>
        <v>30</v>
      </c>
      <c r="G68" s="255">
        <f t="shared" ref="G68:H74" si="44">SUM(Q68,U68,Y68,AC68,AG68,AK68,AO68)</f>
        <v>15</v>
      </c>
      <c r="H68" s="255">
        <f t="shared" si="44"/>
        <v>15</v>
      </c>
      <c r="I68" s="254"/>
      <c r="J68" s="254">
        <v>15</v>
      </c>
      <c r="K68" s="254"/>
      <c r="L68" s="254"/>
      <c r="M68" s="254"/>
      <c r="N68" s="254"/>
      <c r="O68" s="255">
        <f t="shared" ref="O68:P74" si="45">SUM(S68,W68,AA68,AE68,AI68,AM68,AQ68)</f>
        <v>0</v>
      </c>
      <c r="P68" s="256">
        <f t="shared" si="45"/>
        <v>20</v>
      </c>
      <c r="Q68" s="257"/>
      <c r="R68" s="258"/>
      <c r="S68" s="258"/>
      <c r="T68" s="259"/>
      <c r="U68" s="260"/>
      <c r="V68" s="258"/>
      <c r="W68" s="258"/>
      <c r="X68" s="259"/>
      <c r="Y68" s="257"/>
      <c r="Z68" s="258"/>
      <c r="AA68" s="258"/>
      <c r="AB68" s="259"/>
      <c r="AC68" s="257"/>
      <c r="AD68" s="258"/>
      <c r="AE68" s="258"/>
      <c r="AF68" s="259"/>
      <c r="AG68" s="261">
        <v>15</v>
      </c>
      <c r="AH68" s="262">
        <v>15</v>
      </c>
      <c r="AI68" s="258">
        <v>0</v>
      </c>
      <c r="AJ68" s="263">
        <v>20</v>
      </c>
      <c r="AK68" s="257"/>
      <c r="AL68" s="258"/>
      <c r="AM68" s="258"/>
      <c r="AN68" s="259"/>
      <c r="AO68" s="257"/>
      <c r="AP68" s="258"/>
      <c r="AQ68" s="258"/>
      <c r="AR68" s="263"/>
      <c r="AS68" s="257"/>
      <c r="AT68" s="258"/>
      <c r="AU68" s="258"/>
      <c r="AV68" s="258"/>
      <c r="AW68" s="258">
        <v>2</v>
      </c>
      <c r="AX68" s="258"/>
      <c r="AY68" s="259"/>
      <c r="AZ68" s="236">
        <f t="shared" ref="AZ68:AZ74" si="46">SUM(F68)/25</f>
        <v>1.2</v>
      </c>
      <c r="BA68" s="258">
        <v>2</v>
      </c>
      <c r="BB68" s="258"/>
      <c r="BC68" s="259">
        <v>2</v>
      </c>
    </row>
    <row r="69" spans="1:55" s="135" customFormat="1" x14ac:dyDescent="0.4">
      <c r="A69" s="21" t="s">
        <v>9</v>
      </c>
      <c r="B69" s="215" t="s">
        <v>262</v>
      </c>
      <c r="C69" s="224" t="s">
        <v>275</v>
      </c>
      <c r="D69" s="228">
        <f t="shared" ref="D69:D74" si="47">SUM(AS69:AY69)</f>
        <v>3</v>
      </c>
      <c r="E69" s="352">
        <f t="shared" si="42"/>
        <v>75</v>
      </c>
      <c r="F69" s="290">
        <f t="shared" si="43"/>
        <v>15</v>
      </c>
      <c r="G69" s="235">
        <f t="shared" si="44"/>
        <v>0</v>
      </c>
      <c r="H69" s="235">
        <f t="shared" si="44"/>
        <v>15</v>
      </c>
      <c r="I69" s="234"/>
      <c r="J69" s="234">
        <v>15</v>
      </c>
      <c r="K69" s="234"/>
      <c r="L69" s="234"/>
      <c r="M69" s="234"/>
      <c r="N69" s="234"/>
      <c r="O69" s="235">
        <f t="shared" si="45"/>
        <v>0</v>
      </c>
      <c r="P69" s="205">
        <f t="shared" si="45"/>
        <v>60</v>
      </c>
      <c r="Q69" s="236"/>
      <c r="R69" s="237"/>
      <c r="S69" s="237"/>
      <c r="T69" s="238"/>
      <c r="U69" s="239"/>
      <c r="V69" s="237"/>
      <c r="W69" s="237"/>
      <c r="X69" s="238"/>
      <c r="Y69" s="236"/>
      <c r="Z69" s="237"/>
      <c r="AA69" s="237"/>
      <c r="AB69" s="238"/>
      <c r="AC69" s="236"/>
      <c r="AD69" s="237"/>
      <c r="AE69" s="237"/>
      <c r="AF69" s="238"/>
      <c r="AG69" s="241"/>
      <c r="AH69" s="242">
        <v>15</v>
      </c>
      <c r="AI69" s="237"/>
      <c r="AJ69" s="240">
        <v>60</v>
      </c>
      <c r="AK69" s="236"/>
      <c r="AL69" s="237"/>
      <c r="AM69" s="237"/>
      <c r="AN69" s="238"/>
      <c r="AO69" s="236"/>
      <c r="AP69" s="237"/>
      <c r="AQ69" s="237"/>
      <c r="AR69" s="240"/>
      <c r="AS69" s="236"/>
      <c r="AT69" s="237"/>
      <c r="AU69" s="237"/>
      <c r="AV69" s="237"/>
      <c r="AW69" s="237">
        <v>3</v>
      </c>
      <c r="AX69" s="237"/>
      <c r="AY69" s="238"/>
      <c r="AZ69" s="236">
        <f t="shared" si="46"/>
        <v>0.6</v>
      </c>
      <c r="BA69" s="237">
        <v>3</v>
      </c>
      <c r="BB69" s="237"/>
      <c r="BC69" s="238">
        <v>3</v>
      </c>
    </row>
    <row r="70" spans="1:55" s="135" customFormat="1" x14ac:dyDescent="0.4">
      <c r="A70" s="21" t="s">
        <v>8</v>
      </c>
      <c r="B70" s="215" t="s">
        <v>265</v>
      </c>
      <c r="C70" s="224" t="s">
        <v>281</v>
      </c>
      <c r="D70" s="228">
        <f t="shared" si="47"/>
        <v>2</v>
      </c>
      <c r="E70" s="352">
        <f t="shared" si="42"/>
        <v>50</v>
      </c>
      <c r="F70" s="290">
        <f t="shared" si="43"/>
        <v>20</v>
      </c>
      <c r="G70" s="235">
        <f t="shared" si="44"/>
        <v>0</v>
      </c>
      <c r="H70" s="235">
        <f t="shared" si="44"/>
        <v>15</v>
      </c>
      <c r="I70" s="234"/>
      <c r="J70" s="234">
        <v>15</v>
      </c>
      <c r="K70" s="234"/>
      <c r="L70" s="234"/>
      <c r="M70" s="234"/>
      <c r="N70" s="234"/>
      <c r="O70" s="235">
        <f t="shared" si="45"/>
        <v>5</v>
      </c>
      <c r="P70" s="205">
        <f t="shared" si="45"/>
        <v>30</v>
      </c>
      <c r="Q70" s="236"/>
      <c r="R70" s="237"/>
      <c r="S70" s="237"/>
      <c r="T70" s="238"/>
      <c r="U70" s="239"/>
      <c r="V70" s="237"/>
      <c r="W70" s="237"/>
      <c r="X70" s="238"/>
      <c r="Y70" s="236"/>
      <c r="Z70" s="237"/>
      <c r="AA70" s="237"/>
      <c r="AB70" s="238"/>
      <c r="AC70" s="236"/>
      <c r="AD70" s="237"/>
      <c r="AE70" s="237"/>
      <c r="AF70" s="238"/>
      <c r="AG70" s="236"/>
      <c r="AH70" s="237"/>
      <c r="AI70" s="237"/>
      <c r="AJ70" s="240"/>
      <c r="AK70" s="241"/>
      <c r="AL70" s="242">
        <v>15</v>
      </c>
      <c r="AM70" s="237">
        <v>5</v>
      </c>
      <c r="AN70" s="238">
        <v>30</v>
      </c>
      <c r="AO70" s="236"/>
      <c r="AP70" s="237"/>
      <c r="AQ70" s="237"/>
      <c r="AR70" s="240"/>
      <c r="AS70" s="236"/>
      <c r="AT70" s="237"/>
      <c r="AU70" s="237"/>
      <c r="AV70" s="237"/>
      <c r="AW70" s="237"/>
      <c r="AX70" s="237">
        <v>2</v>
      </c>
      <c r="AY70" s="238"/>
      <c r="AZ70" s="236">
        <f t="shared" si="46"/>
        <v>0.8</v>
      </c>
      <c r="BA70" s="237">
        <v>2</v>
      </c>
      <c r="BB70" s="237"/>
      <c r="BC70" s="238">
        <v>2</v>
      </c>
    </row>
    <row r="71" spans="1:55" s="135" customFormat="1" x14ac:dyDescent="0.4">
      <c r="A71" s="21" t="s">
        <v>7</v>
      </c>
      <c r="B71" s="390" t="s">
        <v>293</v>
      </c>
      <c r="C71" s="231" t="s">
        <v>115</v>
      </c>
      <c r="D71" s="228">
        <f t="shared" si="47"/>
        <v>7</v>
      </c>
      <c r="E71" s="352">
        <f t="shared" si="42"/>
        <v>175</v>
      </c>
      <c r="F71" s="290">
        <f t="shared" si="43"/>
        <v>75</v>
      </c>
      <c r="G71" s="235">
        <f t="shared" si="44"/>
        <v>15</v>
      </c>
      <c r="H71" s="235">
        <f t="shared" si="44"/>
        <v>45</v>
      </c>
      <c r="I71" s="234"/>
      <c r="J71" s="234">
        <v>30</v>
      </c>
      <c r="K71" s="234"/>
      <c r="L71" s="234">
        <v>15</v>
      </c>
      <c r="M71" s="234"/>
      <c r="N71" s="234"/>
      <c r="O71" s="235">
        <f t="shared" si="45"/>
        <v>15</v>
      </c>
      <c r="P71" s="205">
        <f t="shared" si="45"/>
        <v>100</v>
      </c>
      <c r="Q71" s="236"/>
      <c r="R71" s="237"/>
      <c r="S71" s="237"/>
      <c r="T71" s="238"/>
      <c r="U71" s="239"/>
      <c r="V71" s="237"/>
      <c r="W71" s="237"/>
      <c r="X71" s="238"/>
      <c r="Y71" s="236"/>
      <c r="Z71" s="237"/>
      <c r="AA71" s="237"/>
      <c r="AB71" s="238"/>
      <c r="AC71" s="236"/>
      <c r="AD71" s="237"/>
      <c r="AE71" s="237"/>
      <c r="AF71" s="238"/>
      <c r="AG71" s="236"/>
      <c r="AH71" s="237"/>
      <c r="AI71" s="237"/>
      <c r="AJ71" s="240"/>
      <c r="AK71" s="241">
        <v>15</v>
      </c>
      <c r="AL71" s="242">
        <v>30</v>
      </c>
      <c r="AM71" s="237">
        <v>5</v>
      </c>
      <c r="AN71" s="238">
        <v>30</v>
      </c>
      <c r="AO71" s="236"/>
      <c r="AP71" s="242">
        <v>15</v>
      </c>
      <c r="AQ71" s="237">
        <v>10</v>
      </c>
      <c r="AR71" s="240">
        <v>70</v>
      </c>
      <c r="AS71" s="236"/>
      <c r="AT71" s="237"/>
      <c r="AU71" s="237"/>
      <c r="AV71" s="237"/>
      <c r="AW71" s="237"/>
      <c r="AX71" s="237">
        <v>3</v>
      </c>
      <c r="AY71" s="238">
        <v>4</v>
      </c>
      <c r="AZ71" s="236">
        <f t="shared" si="46"/>
        <v>3</v>
      </c>
      <c r="BA71" s="237">
        <v>7</v>
      </c>
      <c r="BB71" s="237"/>
      <c r="BC71" s="238">
        <v>7</v>
      </c>
    </row>
    <row r="72" spans="1:55" s="135" customFormat="1" x14ac:dyDescent="0.4">
      <c r="A72" s="21" t="s">
        <v>6</v>
      </c>
      <c r="B72" s="390" t="s">
        <v>295</v>
      </c>
      <c r="C72" s="224" t="s">
        <v>281</v>
      </c>
      <c r="D72" s="228">
        <f t="shared" si="47"/>
        <v>4</v>
      </c>
      <c r="E72" s="352">
        <f t="shared" si="42"/>
        <v>100</v>
      </c>
      <c r="F72" s="290">
        <f t="shared" si="43"/>
        <v>35</v>
      </c>
      <c r="G72" s="235">
        <f t="shared" si="44"/>
        <v>15</v>
      </c>
      <c r="H72" s="235">
        <f t="shared" si="44"/>
        <v>15</v>
      </c>
      <c r="I72" s="234"/>
      <c r="J72" s="234"/>
      <c r="K72" s="234"/>
      <c r="L72" s="234">
        <v>15</v>
      </c>
      <c r="M72" s="234"/>
      <c r="N72" s="234"/>
      <c r="O72" s="235">
        <f t="shared" si="45"/>
        <v>5</v>
      </c>
      <c r="P72" s="205">
        <f t="shared" si="45"/>
        <v>65</v>
      </c>
      <c r="Q72" s="236"/>
      <c r="R72" s="237"/>
      <c r="S72" s="237"/>
      <c r="T72" s="238"/>
      <c r="U72" s="239"/>
      <c r="V72" s="237"/>
      <c r="W72" s="237"/>
      <c r="X72" s="238"/>
      <c r="Y72" s="236"/>
      <c r="Z72" s="237"/>
      <c r="AA72" s="237"/>
      <c r="AB72" s="238"/>
      <c r="AC72" s="236"/>
      <c r="AD72" s="237"/>
      <c r="AE72" s="237"/>
      <c r="AF72" s="238"/>
      <c r="AG72" s="236"/>
      <c r="AH72" s="237"/>
      <c r="AI72" s="237"/>
      <c r="AJ72" s="240"/>
      <c r="AK72" s="241">
        <v>15</v>
      </c>
      <c r="AL72" s="242">
        <v>15</v>
      </c>
      <c r="AM72" s="237">
        <v>5</v>
      </c>
      <c r="AN72" s="238">
        <v>65</v>
      </c>
      <c r="AO72" s="241"/>
      <c r="AP72" s="242"/>
      <c r="AQ72" s="237"/>
      <c r="AR72" s="240"/>
      <c r="AS72" s="236"/>
      <c r="AT72" s="237"/>
      <c r="AU72" s="237"/>
      <c r="AV72" s="237"/>
      <c r="AW72" s="237"/>
      <c r="AX72" s="237">
        <v>4</v>
      </c>
      <c r="AY72" s="238"/>
      <c r="AZ72" s="236">
        <f t="shared" si="46"/>
        <v>1.4</v>
      </c>
      <c r="BA72" s="237">
        <v>4</v>
      </c>
      <c r="BB72" s="237"/>
      <c r="BC72" s="238">
        <v>4</v>
      </c>
    </row>
    <row r="73" spans="1:55" s="135" customFormat="1" x14ac:dyDescent="0.4">
      <c r="A73" s="21" t="s">
        <v>5</v>
      </c>
      <c r="B73" s="394" t="s">
        <v>290</v>
      </c>
      <c r="C73" s="224" t="s">
        <v>270</v>
      </c>
      <c r="D73" s="228">
        <f t="shared" si="47"/>
        <v>3</v>
      </c>
      <c r="E73" s="352">
        <f t="shared" si="42"/>
        <v>75</v>
      </c>
      <c r="F73" s="290">
        <f t="shared" si="43"/>
        <v>15</v>
      </c>
      <c r="G73" s="235">
        <f t="shared" si="44"/>
        <v>0</v>
      </c>
      <c r="H73" s="235">
        <f t="shared" si="44"/>
        <v>15</v>
      </c>
      <c r="I73" s="234"/>
      <c r="J73" s="234"/>
      <c r="K73" s="234"/>
      <c r="L73" s="234">
        <v>15</v>
      </c>
      <c r="M73" s="234"/>
      <c r="N73" s="234"/>
      <c r="O73" s="235">
        <f t="shared" si="45"/>
        <v>0</v>
      </c>
      <c r="P73" s="205">
        <f t="shared" si="45"/>
        <v>60</v>
      </c>
      <c r="Q73" s="236"/>
      <c r="R73" s="237"/>
      <c r="S73" s="237"/>
      <c r="T73" s="238"/>
      <c r="U73" s="239"/>
      <c r="V73" s="237"/>
      <c r="W73" s="237"/>
      <c r="X73" s="238"/>
      <c r="Y73" s="236"/>
      <c r="Z73" s="237"/>
      <c r="AA73" s="237"/>
      <c r="AB73" s="238"/>
      <c r="AC73" s="236"/>
      <c r="AD73" s="237"/>
      <c r="AE73" s="237"/>
      <c r="AF73" s="238"/>
      <c r="AG73" s="236"/>
      <c r="AH73" s="237"/>
      <c r="AI73" s="237"/>
      <c r="AJ73" s="240"/>
      <c r="AK73" s="236"/>
      <c r="AL73" s="237"/>
      <c r="AM73" s="237"/>
      <c r="AN73" s="238"/>
      <c r="AO73" s="241"/>
      <c r="AP73" s="242">
        <v>15</v>
      </c>
      <c r="AQ73" s="237"/>
      <c r="AR73" s="240">
        <v>60</v>
      </c>
      <c r="AS73" s="236"/>
      <c r="AT73" s="237"/>
      <c r="AU73" s="237"/>
      <c r="AV73" s="237"/>
      <c r="AW73" s="237"/>
      <c r="AX73" s="237"/>
      <c r="AY73" s="238">
        <v>3</v>
      </c>
      <c r="AZ73" s="236">
        <f t="shared" si="46"/>
        <v>0.6</v>
      </c>
      <c r="BA73" s="237">
        <v>3</v>
      </c>
      <c r="BB73" s="237"/>
      <c r="BC73" s="238">
        <v>3</v>
      </c>
    </row>
    <row r="74" spans="1:55" s="135" customFormat="1" ht="34.5" thickBot="1" x14ac:dyDescent="0.45">
      <c r="A74" s="20" t="s">
        <v>20</v>
      </c>
      <c r="B74" s="216" t="s">
        <v>266</v>
      </c>
      <c r="C74" s="226" t="s">
        <v>80</v>
      </c>
      <c r="D74" s="228">
        <f t="shared" si="47"/>
        <v>5</v>
      </c>
      <c r="E74" s="376">
        <f t="shared" si="42"/>
        <v>125</v>
      </c>
      <c r="F74" s="305">
        <f t="shared" si="43"/>
        <v>40</v>
      </c>
      <c r="G74" s="244">
        <f t="shared" si="44"/>
        <v>15</v>
      </c>
      <c r="H74" s="244">
        <f t="shared" si="44"/>
        <v>15</v>
      </c>
      <c r="I74" s="243"/>
      <c r="J74" s="243">
        <v>15</v>
      </c>
      <c r="K74" s="243"/>
      <c r="L74" s="243"/>
      <c r="M74" s="243"/>
      <c r="N74" s="243"/>
      <c r="O74" s="244">
        <f t="shared" si="45"/>
        <v>10</v>
      </c>
      <c r="P74" s="245">
        <f t="shared" si="45"/>
        <v>85</v>
      </c>
      <c r="Q74" s="246"/>
      <c r="R74" s="247"/>
      <c r="S74" s="247"/>
      <c r="T74" s="248"/>
      <c r="U74" s="249"/>
      <c r="V74" s="247"/>
      <c r="W74" s="247"/>
      <c r="X74" s="248"/>
      <c r="Y74" s="246"/>
      <c r="Z74" s="247"/>
      <c r="AA74" s="247"/>
      <c r="AB74" s="248"/>
      <c r="AC74" s="246"/>
      <c r="AD74" s="247"/>
      <c r="AE74" s="247"/>
      <c r="AF74" s="248"/>
      <c r="AG74" s="246"/>
      <c r="AH74" s="247"/>
      <c r="AI74" s="247"/>
      <c r="AJ74" s="250"/>
      <c r="AK74" s="246"/>
      <c r="AL74" s="247"/>
      <c r="AM74" s="247"/>
      <c r="AN74" s="248"/>
      <c r="AO74" s="251">
        <v>15</v>
      </c>
      <c r="AP74" s="252">
        <v>15</v>
      </c>
      <c r="AQ74" s="247">
        <v>10</v>
      </c>
      <c r="AR74" s="250">
        <v>85</v>
      </c>
      <c r="AS74" s="246"/>
      <c r="AT74" s="247"/>
      <c r="AU74" s="247"/>
      <c r="AV74" s="247"/>
      <c r="AW74" s="247"/>
      <c r="AX74" s="247"/>
      <c r="AY74" s="248">
        <v>5</v>
      </c>
      <c r="AZ74" s="236">
        <f t="shared" si="46"/>
        <v>1.6</v>
      </c>
      <c r="BA74" s="247">
        <v>5</v>
      </c>
      <c r="BB74" s="247"/>
      <c r="BC74" s="248">
        <v>5</v>
      </c>
    </row>
    <row r="75" spans="1:55" s="135" customFormat="1" ht="51" customHeight="1" thickBot="1" x14ac:dyDescent="0.45">
      <c r="A75" s="362" t="s">
        <v>261</v>
      </c>
      <c r="B75" s="363" t="s">
        <v>253</v>
      </c>
      <c r="C75" s="229"/>
      <c r="D75" s="227">
        <f>SUM(D76:D82)</f>
        <v>26</v>
      </c>
      <c r="E75" s="253">
        <f>SUM(E76:E82)</f>
        <v>650</v>
      </c>
      <c r="F75" s="253">
        <f t="shared" ref="F75:BC75" si="48">SUM(F76:F82)</f>
        <v>230</v>
      </c>
      <c r="G75" s="253">
        <f t="shared" si="48"/>
        <v>60</v>
      </c>
      <c r="H75" s="253">
        <f t="shared" si="48"/>
        <v>135</v>
      </c>
      <c r="I75" s="253">
        <f t="shared" si="48"/>
        <v>0</v>
      </c>
      <c r="J75" s="253">
        <f>SUM(J76:J82)</f>
        <v>30</v>
      </c>
      <c r="K75" s="253">
        <f t="shared" si="48"/>
        <v>0</v>
      </c>
      <c r="L75" s="253">
        <f>SUM(L76:L82)</f>
        <v>105</v>
      </c>
      <c r="M75" s="253">
        <f t="shared" si="48"/>
        <v>0</v>
      </c>
      <c r="N75" s="253">
        <f t="shared" si="48"/>
        <v>0</v>
      </c>
      <c r="O75" s="253">
        <f t="shared" si="48"/>
        <v>35</v>
      </c>
      <c r="P75" s="253">
        <f t="shared" si="48"/>
        <v>420</v>
      </c>
      <c r="Q75" s="253">
        <f t="shared" si="48"/>
        <v>0</v>
      </c>
      <c r="R75" s="253">
        <f t="shared" si="48"/>
        <v>0</v>
      </c>
      <c r="S75" s="253">
        <f t="shared" si="48"/>
        <v>0</v>
      </c>
      <c r="T75" s="253">
        <f t="shared" si="48"/>
        <v>0</v>
      </c>
      <c r="U75" s="253">
        <f t="shared" si="48"/>
        <v>0</v>
      </c>
      <c r="V75" s="253">
        <f t="shared" si="48"/>
        <v>0</v>
      </c>
      <c r="W75" s="253">
        <f t="shared" si="48"/>
        <v>0</v>
      </c>
      <c r="X75" s="253">
        <f t="shared" si="48"/>
        <v>0</v>
      </c>
      <c r="Y75" s="253">
        <f t="shared" si="48"/>
        <v>0</v>
      </c>
      <c r="Z75" s="253">
        <f t="shared" si="48"/>
        <v>0</v>
      </c>
      <c r="AA75" s="253">
        <f t="shared" si="48"/>
        <v>0</v>
      </c>
      <c r="AB75" s="253">
        <f t="shared" si="48"/>
        <v>0</v>
      </c>
      <c r="AC75" s="253">
        <f t="shared" si="48"/>
        <v>0</v>
      </c>
      <c r="AD75" s="253">
        <f t="shared" si="48"/>
        <v>0</v>
      </c>
      <c r="AE75" s="253">
        <f t="shared" si="48"/>
        <v>0</v>
      </c>
      <c r="AF75" s="253">
        <f t="shared" si="48"/>
        <v>0</v>
      </c>
      <c r="AG75" s="253">
        <f t="shared" si="48"/>
        <v>15</v>
      </c>
      <c r="AH75" s="253">
        <f t="shared" si="48"/>
        <v>30</v>
      </c>
      <c r="AI75" s="253">
        <f t="shared" si="48"/>
        <v>0</v>
      </c>
      <c r="AJ75" s="253">
        <f t="shared" si="48"/>
        <v>80</v>
      </c>
      <c r="AK75" s="253">
        <f t="shared" si="48"/>
        <v>30</v>
      </c>
      <c r="AL75" s="253">
        <f t="shared" si="48"/>
        <v>30</v>
      </c>
      <c r="AM75" s="253">
        <f t="shared" si="48"/>
        <v>15</v>
      </c>
      <c r="AN75" s="253">
        <f t="shared" si="48"/>
        <v>155</v>
      </c>
      <c r="AO75" s="253">
        <f t="shared" si="48"/>
        <v>15</v>
      </c>
      <c r="AP75" s="253">
        <f t="shared" si="48"/>
        <v>75</v>
      </c>
      <c r="AQ75" s="253">
        <f t="shared" si="48"/>
        <v>20</v>
      </c>
      <c r="AR75" s="253">
        <f t="shared" si="48"/>
        <v>185</v>
      </c>
      <c r="AS75" s="253">
        <f t="shared" si="48"/>
        <v>0</v>
      </c>
      <c r="AT75" s="253">
        <f t="shared" si="48"/>
        <v>0</v>
      </c>
      <c r="AU75" s="253">
        <f t="shared" si="48"/>
        <v>0</v>
      </c>
      <c r="AV75" s="253">
        <f t="shared" si="48"/>
        <v>0</v>
      </c>
      <c r="AW75" s="253">
        <f t="shared" si="48"/>
        <v>5</v>
      </c>
      <c r="AX75" s="253">
        <f t="shared" si="48"/>
        <v>9</v>
      </c>
      <c r="AY75" s="253">
        <f t="shared" si="48"/>
        <v>12</v>
      </c>
      <c r="AZ75" s="253">
        <f t="shared" si="48"/>
        <v>9.2000000000000011</v>
      </c>
      <c r="BA75" s="253">
        <f t="shared" si="48"/>
        <v>26</v>
      </c>
      <c r="BB75" s="253">
        <f t="shared" si="48"/>
        <v>0</v>
      </c>
      <c r="BC75" s="253">
        <f t="shared" si="48"/>
        <v>26</v>
      </c>
    </row>
    <row r="76" spans="1:55" s="135" customFormat="1" x14ac:dyDescent="0.4">
      <c r="A76" s="149" t="s">
        <v>10</v>
      </c>
      <c r="B76" s="222" t="s">
        <v>255</v>
      </c>
      <c r="C76" s="230" t="s">
        <v>275</v>
      </c>
      <c r="D76" s="228">
        <f>SUM(AS76:AY76)</f>
        <v>2</v>
      </c>
      <c r="E76" s="373">
        <f t="shared" ref="E76:E82" si="49">SUM(F76,P76)</f>
        <v>50</v>
      </c>
      <c r="F76" s="317">
        <f t="shared" ref="F76:F82" si="50">SUM(G76:H76,O76)</f>
        <v>30</v>
      </c>
      <c r="G76" s="255">
        <f t="shared" ref="G76:G82" si="51">SUM(Q76,U76,Y76,AC76,AG76,AK76,AO76)</f>
        <v>15</v>
      </c>
      <c r="H76" s="255">
        <f t="shared" ref="H76:H82" si="52">SUM(R76,V76,Z76,AD76,AH76,AL76,AP76)</f>
        <v>15</v>
      </c>
      <c r="I76" s="254"/>
      <c r="J76" s="254"/>
      <c r="K76" s="254"/>
      <c r="L76" s="254">
        <v>15</v>
      </c>
      <c r="M76" s="254"/>
      <c r="N76" s="254"/>
      <c r="O76" s="255">
        <f t="shared" ref="O76:O82" si="53">SUM(S76,W76,AA76,AE76,AI76,AM76,AQ76)</f>
        <v>0</v>
      </c>
      <c r="P76" s="256">
        <f t="shared" ref="P76:P82" si="54">SUM(T76,X76,AB76,AF76,AJ76,AN76,AR76)</f>
        <v>20</v>
      </c>
      <c r="Q76" s="257"/>
      <c r="R76" s="258"/>
      <c r="S76" s="258"/>
      <c r="T76" s="259"/>
      <c r="U76" s="260"/>
      <c r="V76" s="258"/>
      <c r="W76" s="258"/>
      <c r="X76" s="259"/>
      <c r="Y76" s="257"/>
      <c r="Z76" s="258"/>
      <c r="AA76" s="258"/>
      <c r="AB76" s="259"/>
      <c r="AC76" s="257"/>
      <c r="AD76" s="258"/>
      <c r="AE76" s="258"/>
      <c r="AF76" s="259"/>
      <c r="AG76" s="261">
        <v>15</v>
      </c>
      <c r="AH76" s="262">
        <v>15</v>
      </c>
      <c r="AI76" s="258">
        <v>0</v>
      </c>
      <c r="AJ76" s="263">
        <v>20</v>
      </c>
      <c r="AK76" s="257"/>
      <c r="AL76" s="258"/>
      <c r="AM76" s="258"/>
      <c r="AN76" s="259"/>
      <c r="AO76" s="257"/>
      <c r="AP76" s="258"/>
      <c r="AQ76" s="258"/>
      <c r="AR76" s="263"/>
      <c r="AS76" s="257"/>
      <c r="AT76" s="258"/>
      <c r="AU76" s="258"/>
      <c r="AV76" s="258"/>
      <c r="AW76" s="258">
        <v>2</v>
      </c>
      <c r="AX76" s="258"/>
      <c r="AY76" s="259"/>
      <c r="AZ76" s="236">
        <f t="shared" ref="AZ76:AZ82" si="55">SUM(F76)/25</f>
        <v>1.2</v>
      </c>
      <c r="BA76" s="258">
        <v>2</v>
      </c>
      <c r="BB76" s="258"/>
      <c r="BC76" s="259">
        <v>2</v>
      </c>
    </row>
    <row r="77" spans="1:55" s="135" customFormat="1" x14ac:dyDescent="0.4">
      <c r="A77" s="17" t="s">
        <v>9</v>
      </c>
      <c r="B77" s="222" t="s">
        <v>256</v>
      </c>
      <c r="C77" s="231" t="s">
        <v>275</v>
      </c>
      <c r="D77" s="228">
        <f t="shared" ref="D77:D82" si="56">SUM(AS77:AY77)</f>
        <v>3</v>
      </c>
      <c r="E77" s="352">
        <f t="shared" si="49"/>
        <v>75</v>
      </c>
      <c r="F77" s="290">
        <f t="shared" si="50"/>
        <v>15</v>
      </c>
      <c r="G77" s="235">
        <f t="shared" si="51"/>
        <v>0</v>
      </c>
      <c r="H77" s="235">
        <f t="shared" si="52"/>
        <v>15</v>
      </c>
      <c r="I77" s="234"/>
      <c r="J77" s="234"/>
      <c r="K77" s="234"/>
      <c r="L77" s="234">
        <v>15</v>
      </c>
      <c r="M77" s="234"/>
      <c r="N77" s="234"/>
      <c r="O77" s="235">
        <f t="shared" si="53"/>
        <v>0</v>
      </c>
      <c r="P77" s="205">
        <f t="shared" si="54"/>
        <v>60</v>
      </c>
      <c r="Q77" s="236"/>
      <c r="R77" s="237"/>
      <c r="S77" s="237"/>
      <c r="T77" s="238"/>
      <c r="U77" s="239"/>
      <c r="V77" s="237"/>
      <c r="W77" s="237"/>
      <c r="X77" s="238"/>
      <c r="Y77" s="236"/>
      <c r="Z77" s="237"/>
      <c r="AA77" s="237"/>
      <c r="AB77" s="238"/>
      <c r="AC77" s="236"/>
      <c r="AD77" s="237"/>
      <c r="AE77" s="237"/>
      <c r="AF77" s="238"/>
      <c r="AG77" s="241"/>
      <c r="AH77" s="242">
        <v>15</v>
      </c>
      <c r="AI77" s="237"/>
      <c r="AJ77" s="240">
        <v>60</v>
      </c>
      <c r="AK77" s="236"/>
      <c r="AL77" s="237"/>
      <c r="AM77" s="237"/>
      <c r="AN77" s="238"/>
      <c r="AO77" s="236"/>
      <c r="AP77" s="237"/>
      <c r="AQ77" s="237"/>
      <c r="AR77" s="240"/>
      <c r="AS77" s="236"/>
      <c r="AT77" s="237"/>
      <c r="AU77" s="237"/>
      <c r="AV77" s="237"/>
      <c r="AW77" s="237">
        <v>3</v>
      </c>
      <c r="AX77" s="237"/>
      <c r="AY77" s="238"/>
      <c r="AZ77" s="236">
        <f t="shared" si="55"/>
        <v>0.6</v>
      </c>
      <c r="BA77" s="237">
        <v>3</v>
      </c>
      <c r="BB77" s="237"/>
      <c r="BC77" s="238">
        <v>3</v>
      </c>
    </row>
    <row r="78" spans="1:55" s="135" customFormat="1" x14ac:dyDescent="0.4">
      <c r="A78" s="17" t="s">
        <v>8</v>
      </c>
      <c r="B78" s="222" t="s">
        <v>257</v>
      </c>
      <c r="C78" s="231" t="s">
        <v>281</v>
      </c>
      <c r="D78" s="228">
        <f t="shared" si="56"/>
        <v>2</v>
      </c>
      <c r="E78" s="352">
        <f t="shared" si="49"/>
        <v>50</v>
      </c>
      <c r="F78" s="290">
        <f t="shared" si="50"/>
        <v>20</v>
      </c>
      <c r="G78" s="235">
        <f t="shared" si="51"/>
        <v>0</v>
      </c>
      <c r="H78" s="235">
        <f t="shared" si="52"/>
        <v>15</v>
      </c>
      <c r="I78" s="234"/>
      <c r="J78" s="234"/>
      <c r="K78" s="234"/>
      <c r="L78" s="234">
        <v>15</v>
      </c>
      <c r="M78" s="234"/>
      <c r="N78" s="234"/>
      <c r="O78" s="235">
        <f t="shared" si="53"/>
        <v>5</v>
      </c>
      <c r="P78" s="205">
        <f t="shared" si="54"/>
        <v>30</v>
      </c>
      <c r="Q78" s="236"/>
      <c r="R78" s="237"/>
      <c r="S78" s="237"/>
      <c r="T78" s="238"/>
      <c r="U78" s="239"/>
      <c r="V78" s="237"/>
      <c r="W78" s="237"/>
      <c r="X78" s="238"/>
      <c r="Y78" s="236"/>
      <c r="Z78" s="237"/>
      <c r="AA78" s="237"/>
      <c r="AB78" s="238"/>
      <c r="AC78" s="236"/>
      <c r="AD78" s="237"/>
      <c r="AE78" s="237"/>
      <c r="AF78" s="238"/>
      <c r="AG78" s="236"/>
      <c r="AH78" s="237"/>
      <c r="AI78" s="237"/>
      <c r="AJ78" s="240"/>
      <c r="AK78" s="241"/>
      <c r="AL78" s="242">
        <v>15</v>
      </c>
      <c r="AM78" s="237">
        <v>5</v>
      </c>
      <c r="AN78" s="238">
        <v>30</v>
      </c>
      <c r="AO78" s="236"/>
      <c r="AP78" s="237"/>
      <c r="AQ78" s="237"/>
      <c r="AR78" s="240"/>
      <c r="AS78" s="236"/>
      <c r="AT78" s="237"/>
      <c r="AU78" s="237"/>
      <c r="AV78" s="237"/>
      <c r="AW78" s="237"/>
      <c r="AX78" s="237">
        <v>2</v>
      </c>
      <c r="AY78" s="238"/>
      <c r="AZ78" s="236">
        <f t="shared" si="55"/>
        <v>0.8</v>
      </c>
      <c r="BA78" s="237">
        <v>2</v>
      </c>
      <c r="BB78" s="237"/>
      <c r="BC78" s="238">
        <v>2</v>
      </c>
    </row>
    <row r="79" spans="1:55" s="135" customFormat="1" x14ac:dyDescent="0.4">
      <c r="A79" s="17" t="s">
        <v>7</v>
      </c>
      <c r="B79" s="222" t="s">
        <v>258</v>
      </c>
      <c r="C79" s="231" t="s">
        <v>115</v>
      </c>
      <c r="D79" s="228">
        <f t="shared" si="56"/>
        <v>7</v>
      </c>
      <c r="E79" s="352">
        <f t="shared" si="49"/>
        <v>175</v>
      </c>
      <c r="F79" s="290">
        <f t="shared" si="50"/>
        <v>60</v>
      </c>
      <c r="G79" s="235">
        <f t="shared" si="51"/>
        <v>15</v>
      </c>
      <c r="H79" s="235">
        <f t="shared" si="52"/>
        <v>30</v>
      </c>
      <c r="I79" s="234"/>
      <c r="J79" s="234"/>
      <c r="K79" s="234"/>
      <c r="L79" s="234">
        <v>30</v>
      </c>
      <c r="M79" s="234"/>
      <c r="N79" s="234"/>
      <c r="O79" s="235">
        <f t="shared" si="53"/>
        <v>15</v>
      </c>
      <c r="P79" s="205">
        <f t="shared" si="54"/>
        <v>115</v>
      </c>
      <c r="Q79" s="236"/>
      <c r="R79" s="237"/>
      <c r="S79" s="237"/>
      <c r="T79" s="238"/>
      <c r="U79" s="239"/>
      <c r="V79" s="237"/>
      <c r="W79" s="237"/>
      <c r="X79" s="238"/>
      <c r="Y79" s="236"/>
      <c r="Z79" s="237"/>
      <c r="AA79" s="237"/>
      <c r="AB79" s="238"/>
      <c r="AC79" s="236"/>
      <c r="AD79" s="237"/>
      <c r="AE79" s="237"/>
      <c r="AF79" s="238"/>
      <c r="AG79" s="236"/>
      <c r="AH79" s="237"/>
      <c r="AI79" s="237"/>
      <c r="AJ79" s="240"/>
      <c r="AK79" s="241">
        <v>15</v>
      </c>
      <c r="AL79" s="242">
        <v>0</v>
      </c>
      <c r="AM79" s="237">
        <v>5</v>
      </c>
      <c r="AN79" s="238">
        <v>60</v>
      </c>
      <c r="AO79" s="236"/>
      <c r="AP79" s="242">
        <v>30</v>
      </c>
      <c r="AQ79" s="237">
        <v>10</v>
      </c>
      <c r="AR79" s="240">
        <v>55</v>
      </c>
      <c r="AS79" s="236"/>
      <c r="AT79" s="237"/>
      <c r="AU79" s="237"/>
      <c r="AV79" s="237"/>
      <c r="AW79" s="237"/>
      <c r="AX79" s="237">
        <v>3</v>
      </c>
      <c r="AY79" s="238">
        <v>4</v>
      </c>
      <c r="AZ79" s="236">
        <f t="shared" si="55"/>
        <v>2.4</v>
      </c>
      <c r="BA79" s="237">
        <v>7</v>
      </c>
      <c r="BB79" s="237"/>
      <c r="BC79" s="238">
        <v>7</v>
      </c>
    </row>
    <row r="80" spans="1:55" s="135" customFormat="1" x14ac:dyDescent="0.4">
      <c r="A80" s="17" t="s">
        <v>6</v>
      </c>
      <c r="B80" s="222" t="s">
        <v>259</v>
      </c>
      <c r="C80" s="231" t="s">
        <v>281</v>
      </c>
      <c r="D80" s="228">
        <f t="shared" si="56"/>
        <v>4</v>
      </c>
      <c r="E80" s="352">
        <f t="shared" si="49"/>
        <v>100</v>
      </c>
      <c r="F80" s="290">
        <f t="shared" si="50"/>
        <v>35</v>
      </c>
      <c r="G80" s="235">
        <f t="shared" si="51"/>
        <v>15</v>
      </c>
      <c r="H80" s="235">
        <f t="shared" si="52"/>
        <v>15</v>
      </c>
      <c r="I80" s="234"/>
      <c r="J80" s="234">
        <v>15</v>
      </c>
      <c r="K80" s="234"/>
      <c r="L80" s="234"/>
      <c r="M80" s="234"/>
      <c r="N80" s="234"/>
      <c r="O80" s="235">
        <f t="shared" si="53"/>
        <v>5</v>
      </c>
      <c r="P80" s="205">
        <f t="shared" si="54"/>
        <v>65</v>
      </c>
      <c r="Q80" s="236"/>
      <c r="R80" s="237"/>
      <c r="S80" s="237"/>
      <c r="T80" s="238"/>
      <c r="U80" s="239"/>
      <c r="V80" s="237"/>
      <c r="W80" s="237"/>
      <c r="X80" s="238"/>
      <c r="Y80" s="236"/>
      <c r="Z80" s="237"/>
      <c r="AA80" s="237"/>
      <c r="AB80" s="238"/>
      <c r="AC80" s="236"/>
      <c r="AD80" s="237"/>
      <c r="AE80" s="237"/>
      <c r="AF80" s="238"/>
      <c r="AG80" s="236"/>
      <c r="AH80" s="237"/>
      <c r="AI80" s="237"/>
      <c r="AJ80" s="240"/>
      <c r="AK80" s="241">
        <v>15</v>
      </c>
      <c r="AL80" s="242">
        <v>15</v>
      </c>
      <c r="AM80" s="237">
        <v>5</v>
      </c>
      <c r="AN80" s="238">
        <v>65</v>
      </c>
      <c r="AO80" s="241"/>
      <c r="AP80" s="242"/>
      <c r="AQ80" s="237"/>
      <c r="AR80" s="240"/>
      <c r="AS80" s="236"/>
      <c r="AT80" s="237"/>
      <c r="AU80" s="237"/>
      <c r="AV80" s="237"/>
      <c r="AW80" s="237"/>
      <c r="AX80" s="237">
        <v>4</v>
      </c>
      <c r="AY80" s="238"/>
      <c r="AZ80" s="236">
        <f t="shared" si="55"/>
        <v>1.4</v>
      </c>
      <c r="BA80" s="237">
        <v>4</v>
      </c>
      <c r="BB80" s="237"/>
      <c r="BC80" s="238">
        <v>4</v>
      </c>
    </row>
    <row r="81" spans="1:55" s="7" customFormat="1" x14ac:dyDescent="0.4">
      <c r="A81" s="17" t="s">
        <v>5</v>
      </c>
      <c r="B81" s="222" t="s">
        <v>260</v>
      </c>
      <c r="C81" s="232" t="s">
        <v>268</v>
      </c>
      <c r="D81" s="228">
        <f t="shared" si="56"/>
        <v>5</v>
      </c>
      <c r="E81" s="352">
        <f t="shared" si="49"/>
        <v>125</v>
      </c>
      <c r="F81" s="290">
        <f t="shared" si="50"/>
        <v>45</v>
      </c>
      <c r="G81" s="235">
        <f t="shared" si="51"/>
        <v>15</v>
      </c>
      <c r="H81" s="235">
        <f t="shared" si="52"/>
        <v>30</v>
      </c>
      <c r="I81" s="234"/>
      <c r="J81" s="234">
        <v>15</v>
      </c>
      <c r="K81" s="234"/>
      <c r="L81" s="234">
        <v>15</v>
      </c>
      <c r="M81" s="234"/>
      <c r="N81" s="234"/>
      <c r="O81" s="235">
        <f t="shared" si="53"/>
        <v>0</v>
      </c>
      <c r="P81" s="205">
        <f t="shared" si="54"/>
        <v>80</v>
      </c>
      <c r="Q81" s="236"/>
      <c r="R81" s="237"/>
      <c r="S81" s="237"/>
      <c r="T81" s="238"/>
      <c r="U81" s="239"/>
      <c r="V81" s="237"/>
      <c r="W81" s="237"/>
      <c r="X81" s="238"/>
      <c r="Y81" s="236"/>
      <c r="Z81" s="237"/>
      <c r="AA81" s="237"/>
      <c r="AB81" s="238"/>
      <c r="AC81" s="236"/>
      <c r="AD81" s="237"/>
      <c r="AE81" s="237"/>
      <c r="AF81" s="238"/>
      <c r="AG81" s="236"/>
      <c r="AH81" s="237"/>
      <c r="AI81" s="237"/>
      <c r="AJ81" s="240"/>
      <c r="AK81" s="236"/>
      <c r="AL81" s="237"/>
      <c r="AM81" s="237"/>
      <c r="AN81" s="238"/>
      <c r="AO81" s="241">
        <v>15</v>
      </c>
      <c r="AP81" s="242">
        <v>30</v>
      </c>
      <c r="AQ81" s="237"/>
      <c r="AR81" s="240">
        <v>80</v>
      </c>
      <c r="AS81" s="236"/>
      <c r="AT81" s="237"/>
      <c r="AU81" s="237"/>
      <c r="AV81" s="237"/>
      <c r="AW81" s="237"/>
      <c r="AX81" s="237"/>
      <c r="AY81" s="238">
        <v>5</v>
      </c>
      <c r="AZ81" s="236">
        <f t="shared" si="55"/>
        <v>1.8</v>
      </c>
      <c r="BA81" s="237">
        <v>5</v>
      </c>
      <c r="BB81" s="237"/>
      <c r="BC81" s="238">
        <v>5</v>
      </c>
    </row>
    <row r="82" spans="1:55" s="7" customFormat="1" ht="34.5" thickBot="1" x14ac:dyDescent="0.45">
      <c r="A82" s="148" t="s">
        <v>20</v>
      </c>
      <c r="B82" s="392" t="s">
        <v>291</v>
      </c>
      <c r="C82" s="233" t="s">
        <v>75</v>
      </c>
      <c r="D82" s="228">
        <f t="shared" si="56"/>
        <v>3</v>
      </c>
      <c r="E82" s="376">
        <f t="shared" si="49"/>
        <v>75</v>
      </c>
      <c r="F82" s="305">
        <f t="shared" si="50"/>
        <v>25</v>
      </c>
      <c r="G82" s="244">
        <f t="shared" si="51"/>
        <v>0</v>
      </c>
      <c r="H82" s="244">
        <f t="shared" si="52"/>
        <v>15</v>
      </c>
      <c r="I82" s="243"/>
      <c r="J82" s="243"/>
      <c r="K82" s="243"/>
      <c r="L82" s="243">
        <v>15</v>
      </c>
      <c r="M82" s="243"/>
      <c r="N82" s="243"/>
      <c r="O82" s="244">
        <f t="shared" si="53"/>
        <v>10</v>
      </c>
      <c r="P82" s="245">
        <f t="shared" si="54"/>
        <v>50</v>
      </c>
      <c r="Q82" s="246"/>
      <c r="R82" s="247"/>
      <c r="S82" s="247"/>
      <c r="T82" s="248"/>
      <c r="U82" s="249"/>
      <c r="V82" s="247"/>
      <c r="W82" s="247"/>
      <c r="X82" s="248"/>
      <c r="Y82" s="246"/>
      <c r="Z82" s="247"/>
      <c r="AA82" s="247"/>
      <c r="AB82" s="248"/>
      <c r="AC82" s="246"/>
      <c r="AD82" s="247"/>
      <c r="AE82" s="247"/>
      <c r="AF82" s="248"/>
      <c r="AG82" s="246"/>
      <c r="AH82" s="247"/>
      <c r="AI82" s="247"/>
      <c r="AJ82" s="250"/>
      <c r="AK82" s="246"/>
      <c r="AL82" s="247"/>
      <c r="AM82" s="247"/>
      <c r="AN82" s="248"/>
      <c r="AO82" s="251">
        <v>0</v>
      </c>
      <c r="AP82" s="252">
        <v>15</v>
      </c>
      <c r="AQ82" s="247">
        <v>10</v>
      </c>
      <c r="AR82" s="250">
        <v>50</v>
      </c>
      <c r="AS82" s="246"/>
      <c r="AT82" s="247"/>
      <c r="AU82" s="247"/>
      <c r="AV82" s="247"/>
      <c r="AW82" s="247"/>
      <c r="AX82" s="247"/>
      <c r="AY82" s="248">
        <v>3</v>
      </c>
      <c r="AZ82" s="236">
        <f t="shared" si="55"/>
        <v>1</v>
      </c>
      <c r="BA82" s="247">
        <v>3</v>
      </c>
      <c r="BB82" s="247"/>
      <c r="BC82" s="248">
        <v>3</v>
      </c>
    </row>
    <row r="83" spans="1:55" s="7" customFormat="1" ht="34.5" thickBot="1" x14ac:dyDescent="0.45">
      <c r="A83" s="34" t="s">
        <v>241</v>
      </c>
      <c r="B83" s="223" t="s">
        <v>242</v>
      </c>
      <c r="C83" s="227"/>
      <c r="D83" s="395">
        <f>SUM(D84:D88)</f>
        <v>24</v>
      </c>
      <c r="E83" s="253">
        <f>SUM(E84:E88)</f>
        <v>720</v>
      </c>
      <c r="F83" s="253">
        <f t="shared" ref="F83:BC83" si="57">SUM(F84:F88)</f>
        <v>0</v>
      </c>
      <c r="G83" s="253">
        <f t="shared" si="57"/>
        <v>0</v>
      </c>
      <c r="H83" s="253">
        <f t="shared" si="57"/>
        <v>0</v>
      </c>
      <c r="I83" s="253">
        <f t="shared" si="57"/>
        <v>0</v>
      </c>
      <c r="J83" s="253">
        <f>SUM(J84:J88)</f>
        <v>0</v>
      </c>
      <c r="K83" s="253">
        <f t="shared" si="57"/>
        <v>0</v>
      </c>
      <c r="L83" s="253">
        <f>SUM(L84:L88)</f>
        <v>0</v>
      </c>
      <c r="M83" s="253">
        <f t="shared" si="57"/>
        <v>0</v>
      </c>
      <c r="N83" s="253">
        <f t="shared" si="57"/>
        <v>0</v>
      </c>
      <c r="O83" s="253">
        <f t="shared" si="57"/>
        <v>0</v>
      </c>
      <c r="P83" s="253">
        <f t="shared" si="57"/>
        <v>720</v>
      </c>
      <c r="Q83" s="253">
        <f t="shared" si="57"/>
        <v>0</v>
      </c>
      <c r="R83" s="253">
        <f t="shared" si="57"/>
        <v>0</v>
      </c>
      <c r="S83" s="253">
        <f t="shared" si="57"/>
        <v>0</v>
      </c>
      <c r="T83" s="253">
        <f t="shared" si="57"/>
        <v>0</v>
      </c>
      <c r="U83" s="253">
        <f t="shared" si="57"/>
        <v>0</v>
      </c>
      <c r="V83" s="253">
        <f t="shared" si="57"/>
        <v>0</v>
      </c>
      <c r="W83" s="253">
        <f t="shared" si="57"/>
        <v>0</v>
      </c>
      <c r="X83" s="253">
        <f t="shared" si="57"/>
        <v>180</v>
      </c>
      <c r="Y83" s="253">
        <f t="shared" si="57"/>
        <v>0</v>
      </c>
      <c r="Z83" s="253">
        <f t="shared" si="57"/>
        <v>0</v>
      </c>
      <c r="AA83" s="253">
        <f t="shared" si="57"/>
        <v>0</v>
      </c>
      <c r="AB83" s="253">
        <f t="shared" si="57"/>
        <v>120</v>
      </c>
      <c r="AC83" s="253">
        <f t="shared" si="57"/>
        <v>0</v>
      </c>
      <c r="AD83" s="253">
        <f t="shared" si="57"/>
        <v>0</v>
      </c>
      <c r="AE83" s="253">
        <f t="shared" si="57"/>
        <v>0</v>
      </c>
      <c r="AF83" s="253">
        <f t="shared" si="57"/>
        <v>180</v>
      </c>
      <c r="AG83" s="253">
        <f t="shared" si="57"/>
        <v>0</v>
      </c>
      <c r="AH83" s="253">
        <f t="shared" si="57"/>
        <v>0</v>
      </c>
      <c r="AI83" s="253">
        <f t="shared" si="57"/>
        <v>0</v>
      </c>
      <c r="AJ83" s="253">
        <f t="shared" si="57"/>
        <v>120</v>
      </c>
      <c r="AK83" s="253">
        <f t="shared" si="57"/>
        <v>0</v>
      </c>
      <c r="AL83" s="253">
        <f t="shared" si="57"/>
        <v>0</v>
      </c>
      <c r="AM83" s="253">
        <f t="shared" si="57"/>
        <v>0</v>
      </c>
      <c r="AN83" s="253">
        <f t="shared" si="57"/>
        <v>120</v>
      </c>
      <c r="AO83" s="253">
        <f t="shared" si="57"/>
        <v>0</v>
      </c>
      <c r="AP83" s="253">
        <f t="shared" si="57"/>
        <v>0</v>
      </c>
      <c r="AQ83" s="253">
        <f t="shared" si="57"/>
        <v>0</v>
      </c>
      <c r="AR83" s="253">
        <f t="shared" si="57"/>
        <v>0</v>
      </c>
      <c r="AS83" s="253">
        <f t="shared" si="57"/>
        <v>0</v>
      </c>
      <c r="AT83" s="253">
        <f t="shared" si="57"/>
        <v>6</v>
      </c>
      <c r="AU83" s="253">
        <f t="shared" si="57"/>
        <v>4</v>
      </c>
      <c r="AV83" s="253">
        <f t="shared" si="57"/>
        <v>6</v>
      </c>
      <c r="AW83" s="253">
        <f t="shared" si="57"/>
        <v>4</v>
      </c>
      <c r="AX83" s="253">
        <f t="shared" si="57"/>
        <v>4</v>
      </c>
      <c r="AY83" s="253">
        <f t="shared" si="57"/>
        <v>0</v>
      </c>
      <c r="AZ83" s="253">
        <f t="shared" si="57"/>
        <v>0</v>
      </c>
      <c r="BA83" s="253">
        <f t="shared" si="57"/>
        <v>24</v>
      </c>
      <c r="BB83" s="253">
        <f t="shared" si="57"/>
        <v>0</v>
      </c>
      <c r="BC83" s="253">
        <f t="shared" si="57"/>
        <v>24</v>
      </c>
    </row>
    <row r="84" spans="1:55" s="7" customFormat="1" x14ac:dyDescent="0.4">
      <c r="A84" s="21" t="s">
        <v>10</v>
      </c>
      <c r="B84" s="215" t="s">
        <v>86</v>
      </c>
      <c r="C84" s="224" t="s">
        <v>273</v>
      </c>
      <c r="D84" s="382">
        <f>SUM(AS84:AY84)</f>
        <v>6</v>
      </c>
      <c r="E84" s="352">
        <f>SUM(F84,P84)</f>
        <v>180</v>
      </c>
      <c r="F84" s="290">
        <f>SUM(G84:H84,O84)</f>
        <v>0</v>
      </c>
      <c r="G84" s="235">
        <f t="shared" ref="G84:H88" si="58">SUM(Q84,U84,Y84,AC84,AG84,AK84,AO84)</f>
        <v>0</v>
      </c>
      <c r="H84" s="235">
        <f t="shared" si="58"/>
        <v>0</v>
      </c>
      <c r="I84" s="234"/>
      <c r="J84" s="234"/>
      <c r="K84" s="234"/>
      <c r="L84" s="234"/>
      <c r="M84" s="234"/>
      <c r="N84" s="234"/>
      <c r="O84" s="235">
        <f t="shared" ref="O84:P88" si="59">SUM(S84,W84,AA84,AE84,AI84,AM84,AQ84)</f>
        <v>0</v>
      </c>
      <c r="P84" s="205">
        <f t="shared" si="59"/>
        <v>180</v>
      </c>
      <c r="Q84" s="236"/>
      <c r="R84" s="237"/>
      <c r="S84" s="237"/>
      <c r="T84" s="238"/>
      <c r="U84" s="239"/>
      <c r="V84" s="237"/>
      <c r="W84" s="237"/>
      <c r="X84" s="238">
        <v>180</v>
      </c>
      <c r="Y84" s="236"/>
      <c r="Z84" s="237"/>
      <c r="AA84" s="237"/>
      <c r="AB84" s="238"/>
      <c r="AC84" s="236"/>
      <c r="AD84" s="237"/>
      <c r="AE84" s="237"/>
      <c r="AF84" s="238"/>
      <c r="AG84" s="236"/>
      <c r="AH84" s="237"/>
      <c r="AI84" s="237"/>
      <c r="AJ84" s="240"/>
      <c r="AK84" s="236"/>
      <c r="AL84" s="237"/>
      <c r="AM84" s="237"/>
      <c r="AN84" s="238"/>
      <c r="AO84" s="236"/>
      <c r="AP84" s="237"/>
      <c r="AQ84" s="237"/>
      <c r="AR84" s="240"/>
      <c r="AS84" s="236"/>
      <c r="AT84" s="237">
        <v>6</v>
      </c>
      <c r="AU84" s="237"/>
      <c r="AV84" s="237"/>
      <c r="AW84" s="237"/>
      <c r="AX84" s="237"/>
      <c r="AY84" s="238"/>
      <c r="AZ84" s="236"/>
      <c r="BA84" s="237">
        <v>6</v>
      </c>
      <c r="BB84" s="237"/>
      <c r="BC84" s="238">
        <v>6</v>
      </c>
    </row>
    <row r="85" spans="1:55" ht="24.3" x14ac:dyDescent="0.5">
      <c r="A85" s="21" t="s">
        <v>9</v>
      </c>
      <c r="B85" s="215" t="s">
        <v>87</v>
      </c>
      <c r="C85" s="224" t="s">
        <v>272</v>
      </c>
      <c r="D85" s="382">
        <f>SUM(AS85:AY85)</f>
        <v>4</v>
      </c>
      <c r="E85" s="352">
        <f>SUM(F85,P85)</f>
        <v>120</v>
      </c>
      <c r="F85" s="290">
        <f>SUM(G85:H85,O85)</f>
        <v>0</v>
      </c>
      <c r="G85" s="235">
        <f t="shared" si="58"/>
        <v>0</v>
      </c>
      <c r="H85" s="235">
        <f t="shared" si="58"/>
        <v>0</v>
      </c>
      <c r="I85" s="234"/>
      <c r="J85" s="234"/>
      <c r="K85" s="234"/>
      <c r="L85" s="234"/>
      <c r="M85" s="234"/>
      <c r="N85" s="234"/>
      <c r="O85" s="235">
        <f t="shared" si="59"/>
        <v>0</v>
      </c>
      <c r="P85" s="205">
        <f t="shared" si="59"/>
        <v>120</v>
      </c>
      <c r="Q85" s="236"/>
      <c r="R85" s="237"/>
      <c r="S85" s="237"/>
      <c r="T85" s="238"/>
      <c r="U85" s="239"/>
      <c r="V85" s="237"/>
      <c r="W85" s="237"/>
      <c r="X85" s="238"/>
      <c r="Y85" s="236"/>
      <c r="Z85" s="237"/>
      <c r="AA85" s="237"/>
      <c r="AB85" s="238">
        <v>120</v>
      </c>
      <c r="AC85" s="236"/>
      <c r="AD85" s="237"/>
      <c r="AE85" s="237"/>
      <c r="AF85" s="238"/>
      <c r="AG85" s="236"/>
      <c r="AH85" s="237"/>
      <c r="AI85" s="237"/>
      <c r="AJ85" s="240"/>
      <c r="AK85" s="236"/>
      <c r="AL85" s="237"/>
      <c r="AM85" s="237"/>
      <c r="AN85" s="238"/>
      <c r="AO85" s="236"/>
      <c r="AP85" s="237"/>
      <c r="AQ85" s="237"/>
      <c r="AR85" s="240"/>
      <c r="AS85" s="236"/>
      <c r="AT85" s="237"/>
      <c r="AU85" s="237">
        <v>4</v>
      </c>
      <c r="AV85" s="237"/>
      <c r="AW85" s="237"/>
      <c r="AX85" s="237"/>
      <c r="AY85" s="238"/>
      <c r="AZ85" s="236"/>
      <c r="BA85" s="237">
        <v>4</v>
      </c>
      <c r="BB85" s="237"/>
      <c r="BC85" s="238">
        <v>4</v>
      </c>
    </row>
    <row r="86" spans="1:55" s="122" customFormat="1" ht="28.2" x14ac:dyDescent="1.05">
      <c r="A86" s="21" t="s">
        <v>8</v>
      </c>
      <c r="B86" s="215" t="s">
        <v>88</v>
      </c>
      <c r="C86" s="224" t="s">
        <v>274</v>
      </c>
      <c r="D86" s="382">
        <f>SUM(AS86:AY86)</f>
        <v>6</v>
      </c>
      <c r="E86" s="352">
        <f>SUM(F86,P86)</f>
        <v>180</v>
      </c>
      <c r="F86" s="290">
        <f>SUM(G86:H86,O86)</f>
        <v>0</v>
      </c>
      <c r="G86" s="235">
        <f t="shared" si="58"/>
        <v>0</v>
      </c>
      <c r="H86" s="235">
        <f t="shared" si="58"/>
        <v>0</v>
      </c>
      <c r="I86" s="234"/>
      <c r="J86" s="234"/>
      <c r="K86" s="234"/>
      <c r="L86" s="234"/>
      <c r="M86" s="234"/>
      <c r="N86" s="234"/>
      <c r="O86" s="235">
        <f t="shared" si="59"/>
        <v>0</v>
      </c>
      <c r="P86" s="205">
        <f t="shared" si="59"/>
        <v>180</v>
      </c>
      <c r="Q86" s="236"/>
      <c r="R86" s="237"/>
      <c r="S86" s="237"/>
      <c r="T86" s="238"/>
      <c r="U86" s="239"/>
      <c r="V86" s="237"/>
      <c r="W86" s="237"/>
      <c r="X86" s="237"/>
      <c r="Y86" s="236"/>
      <c r="Z86" s="237"/>
      <c r="AA86" s="237"/>
      <c r="AB86" s="238"/>
      <c r="AC86" s="236"/>
      <c r="AD86" s="237"/>
      <c r="AE86" s="237"/>
      <c r="AF86" s="238">
        <v>180</v>
      </c>
      <c r="AG86" s="236"/>
      <c r="AH86" s="237"/>
      <c r="AI86" s="237"/>
      <c r="AJ86" s="240"/>
      <c r="AK86" s="236"/>
      <c r="AL86" s="237"/>
      <c r="AM86" s="237"/>
      <c r="AN86" s="238"/>
      <c r="AO86" s="236"/>
      <c r="AP86" s="237"/>
      <c r="AQ86" s="237"/>
      <c r="AR86" s="240"/>
      <c r="AS86" s="236"/>
      <c r="AT86" s="237"/>
      <c r="AU86" s="237"/>
      <c r="AV86" s="237">
        <v>6</v>
      </c>
      <c r="AW86" s="237"/>
      <c r="AX86" s="237"/>
      <c r="AY86" s="238"/>
      <c r="AZ86" s="236"/>
      <c r="BA86" s="237">
        <v>6</v>
      </c>
      <c r="BB86" s="237"/>
      <c r="BC86" s="238">
        <v>6</v>
      </c>
    </row>
    <row r="87" spans="1:55" s="122" customFormat="1" ht="28.2" x14ac:dyDescent="1.05">
      <c r="A87" s="21" t="s">
        <v>7</v>
      </c>
      <c r="B87" s="215" t="s">
        <v>89</v>
      </c>
      <c r="C87" s="224" t="s">
        <v>275</v>
      </c>
      <c r="D87" s="382">
        <f>SUM(AS87:AY87)</f>
        <v>4</v>
      </c>
      <c r="E87" s="352">
        <f>SUM(F87,P87)</f>
        <v>120</v>
      </c>
      <c r="F87" s="290">
        <f>SUM(G87:H87,O87)</f>
        <v>0</v>
      </c>
      <c r="G87" s="235">
        <f t="shared" si="58"/>
        <v>0</v>
      </c>
      <c r="H87" s="235">
        <f t="shared" si="58"/>
        <v>0</v>
      </c>
      <c r="I87" s="234"/>
      <c r="J87" s="234"/>
      <c r="K87" s="234"/>
      <c r="L87" s="234"/>
      <c r="M87" s="234"/>
      <c r="N87" s="234"/>
      <c r="O87" s="235">
        <f t="shared" si="59"/>
        <v>0</v>
      </c>
      <c r="P87" s="205">
        <f t="shared" si="59"/>
        <v>120</v>
      </c>
      <c r="Q87" s="236"/>
      <c r="R87" s="237"/>
      <c r="S87" s="237"/>
      <c r="T87" s="238"/>
      <c r="U87" s="239"/>
      <c r="V87" s="237"/>
      <c r="W87" s="237"/>
      <c r="X87" s="238"/>
      <c r="Y87" s="236"/>
      <c r="Z87" s="237"/>
      <c r="AA87" s="237"/>
      <c r="AB87" s="238"/>
      <c r="AC87" s="236"/>
      <c r="AD87" s="237"/>
      <c r="AE87" s="237"/>
      <c r="AF87" s="238"/>
      <c r="AG87" s="236"/>
      <c r="AH87" s="237"/>
      <c r="AI87" s="237"/>
      <c r="AJ87" s="240">
        <v>120</v>
      </c>
      <c r="AK87" s="236"/>
      <c r="AL87" s="237"/>
      <c r="AM87" s="237"/>
      <c r="AN87" s="238"/>
      <c r="AO87" s="236"/>
      <c r="AP87" s="237"/>
      <c r="AQ87" s="237"/>
      <c r="AR87" s="240"/>
      <c r="AS87" s="236"/>
      <c r="AT87" s="237"/>
      <c r="AU87" s="237"/>
      <c r="AV87" s="237"/>
      <c r="AW87" s="237">
        <v>4</v>
      </c>
      <c r="AX87" s="237"/>
      <c r="AY87" s="238"/>
      <c r="AZ87" s="236"/>
      <c r="BA87" s="237">
        <v>4</v>
      </c>
      <c r="BB87" s="237"/>
      <c r="BC87" s="238">
        <v>4</v>
      </c>
    </row>
    <row r="88" spans="1:55" ht="24.6" thickBot="1" x14ac:dyDescent="0.55000000000000004">
      <c r="A88" s="21" t="s">
        <v>6</v>
      </c>
      <c r="B88" s="215" t="s">
        <v>85</v>
      </c>
      <c r="C88" s="224" t="s">
        <v>281</v>
      </c>
      <c r="D88" s="382">
        <f>SUM(AS88:AY88)</f>
        <v>4</v>
      </c>
      <c r="E88" s="352">
        <f>SUM(F88,P88)</f>
        <v>120</v>
      </c>
      <c r="F88" s="290">
        <f>SUM(G88:H88,O88)</f>
        <v>0</v>
      </c>
      <c r="G88" s="235">
        <f t="shared" si="58"/>
        <v>0</v>
      </c>
      <c r="H88" s="235">
        <f t="shared" si="58"/>
        <v>0</v>
      </c>
      <c r="I88" s="234"/>
      <c r="J88" s="234"/>
      <c r="K88" s="234"/>
      <c r="L88" s="234"/>
      <c r="M88" s="234"/>
      <c r="N88" s="234"/>
      <c r="O88" s="235">
        <f t="shared" si="59"/>
        <v>0</v>
      </c>
      <c r="P88" s="205">
        <f t="shared" si="59"/>
        <v>120</v>
      </c>
      <c r="Q88" s="236"/>
      <c r="R88" s="237"/>
      <c r="S88" s="237"/>
      <c r="T88" s="238"/>
      <c r="U88" s="239"/>
      <c r="V88" s="237"/>
      <c r="W88" s="237"/>
      <c r="X88" s="238"/>
      <c r="Y88" s="236"/>
      <c r="Z88" s="237"/>
      <c r="AA88" s="237"/>
      <c r="AB88" s="238"/>
      <c r="AC88" s="236"/>
      <c r="AD88" s="237"/>
      <c r="AE88" s="237"/>
      <c r="AF88" s="238"/>
      <c r="AG88" s="236"/>
      <c r="AH88" s="237"/>
      <c r="AI88" s="237"/>
      <c r="AJ88" s="240"/>
      <c r="AK88" s="236"/>
      <c r="AL88" s="237"/>
      <c r="AM88" s="237"/>
      <c r="AN88" s="238">
        <v>120</v>
      </c>
      <c r="AO88" s="236"/>
      <c r="AP88" s="237"/>
      <c r="AQ88" s="237"/>
      <c r="AR88" s="240"/>
      <c r="AS88" s="236"/>
      <c r="AT88" s="237"/>
      <c r="AU88" s="237"/>
      <c r="AV88" s="237"/>
      <c r="AW88" s="237"/>
      <c r="AX88" s="237">
        <v>4</v>
      </c>
      <c r="AY88" s="238"/>
      <c r="AZ88" s="236"/>
      <c r="BA88" s="237">
        <v>4</v>
      </c>
      <c r="BB88" s="237"/>
      <c r="BC88" s="238">
        <v>4</v>
      </c>
    </row>
    <row r="89" spans="1:55" ht="24.3" x14ac:dyDescent="0.5">
      <c r="A89" s="577" t="s">
        <v>96</v>
      </c>
      <c r="B89" s="578"/>
      <c r="C89" s="579"/>
      <c r="D89" s="556">
        <f>SUM(D8,D19,D29,D59,D83)</f>
        <v>210</v>
      </c>
      <c r="E89" s="547">
        <f>SUM(E8,E19,E30,E43,E59,E83)</f>
        <v>5460</v>
      </c>
      <c r="F89" s="547">
        <f t="shared" ref="F89:P89" si="60">SUM(F8,F19,F30,F43,F59,F83)</f>
        <v>2642</v>
      </c>
      <c r="G89" s="547">
        <f t="shared" si="60"/>
        <v>620</v>
      </c>
      <c r="H89" s="547">
        <f t="shared" si="60"/>
        <v>1405</v>
      </c>
      <c r="I89" s="547">
        <f t="shared" si="60"/>
        <v>360</v>
      </c>
      <c r="J89" s="547">
        <f>SUM(J8,J19,J30,J43,J59,J83)</f>
        <v>480</v>
      </c>
      <c r="K89" s="547">
        <f t="shared" si="60"/>
        <v>400</v>
      </c>
      <c r="L89" s="547">
        <f t="shared" ref="L89" si="61">SUM(L8,L19,L30,L43,L59,L83)</f>
        <v>165</v>
      </c>
      <c r="M89" s="547">
        <f>SUM(N8,M19,M30,M43,M59,M83)</f>
        <v>0</v>
      </c>
      <c r="N89" s="547">
        <f t="shared" si="60"/>
        <v>0</v>
      </c>
      <c r="O89" s="547">
        <f t="shared" si="60"/>
        <v>617</v>
      </c>
      <c r="P89" s="547">
        <f t="shared" si="60"/>
        <v>2818</v>
      </c>
      <c r="Q89" s="43">
        <f t="shared" ref="Q89:AY89" si="62">SUM(Q8,Q19,Q30,Q43,0,Q59,Q83)</f>
        <v>105</v>
      </c>
      <c r="R89" s="45">
        <f t="shared" si="62"/>
        <v>225</v>
      </c>
      <c r="S89" s="44">
        <f t="shared" si="62"/>
        <v>130</v>
      </c>
      <c r="T89" s="45">
        <f t="shared" si="62"/>
        <v>330</v>
      </c>
      <c r="U89" s="43">
        <f t="shared" si="62"/>
        <v>125</v>
      </c>
      <c r="V89" s="44">
        <f t="shared" si="62"/>
        <v>235</v>
      </c>
      <c r="W89" s="44">
        <f t="shared" si="62"/>
        <v>95</v>
      </c>
      <c r="X89" s="45">
        <f t="shared" si="62"/>
        <v>400</v>
      </c>
      <c r="Y89" s="43">
        <f t="shared" si="62"/>
        <v>60</v>
      </c>
      <c r="Z89" s="44">
        <f t="shared" si="62"/>
        <v>210</v>
      </c>
      <c r="AA89" s="44">
        <f t="shared" si="62"/>
        <v>100</v>
      </c>
      <c r="AB89" s="45">
        <f t="shared" si="62"/>
        <v>425</v>
      </c>
      <c r="AC89" s="43">
        <f t="shared" si="62"/>
        <v>90</v>
      </c>
      <c r="AD89" s="44">
        <f t="shared" si="62"/>
        <v>210</v>
      </c>
      <c r="AE89" s="44">
        <f t="shared" si="62"/>
        <v>77</v>
      </c>
      <c r="AF89" s="44">
        <f t="shared" si="62"/>
        <v>378</v>
      </c>
      <c r="AG89" s="44">
        <f t="shared" si="62"/>
        <v>75</v>
      </c>
      <c r="AH89" s="44">
        <f t="shared" si="62"/>
        <v>165</v>
      </c>
      <c r="AI89" s="44">
        <f t="shared" si="62"/>
        <v>75</v>
      </c>
      <c r="AJ89" s="45">
        <f t="shared" si="62"/>
        <v>425</v>
      </c>
      <c r="AK89" s="43">
        <f t="shared" si="62"/>
        <v>90</v>
      </c>
      <c r="AL89" s="44">
        <f t="shared" si="62"/>
        <v>165</v>
      </c>
      <c r="AM89" s="44">
        <f t="shared" si="62"/>
        <v>80</v>
      </c>
      <c r="AN89" s="45">
        <f t="shared" si="62"/>
        <v>440</v>
      </c>
      <c r="AO89" s="43">
        <f t="shared" si="62"/>
        <v>75</v>
      </c>
      <c r="AP89" s="44">
        <f t="shared" si="62"/>
        <v>195</v>
      </c>
      <c r="AQ89" s="44">
        <f t="shared" si="62"/>
        <v>60</v>
      </c>
      <c r="AR89" s="44">
        <f t="shared" si="62"/>
        <v>420</v>
      </c>
      <c r="AS89" s="44">
        <f t="shared" si="62"/>
        <v>30</v>
      </c>
      <c r="AT89" s="44">
        <f t="shared" si="62"/>
        <v>30</v>
      </c>
      <c r="AU89" s="44">
        <f t="shared" si="62"/>
        <v>30</v>
      </c>
      <c r="AV89" s="44">
        <f t="shared" si="62"/>
        <v>30</v>
      </c>
      <c r="AW89" s="44">
        <f t="shared" si="62"/>
        <v>30</v>
      </c>
      <c r="AX89" s="44">
        <f t="shared" si="62"/>
        <v>30</v>
      </c>
      <c r="AY89" s="45">
        <f t="shared" si="62"/>
        <v>30</v>
      </c>
      <c r="AZ89" s="564">
        <f>SUM(AZ8,AZ19,AZ30,AZ43,AZ59,AZ83)</f>
        <v>106.28000000000002</v>
      </c>
      <c r="BA89" s="570">
        <f>SUM(BA8,BA19,BA30,BA43,BA59,BA83)</f>
        <v>146</v>
      </c>
      <c r="BB89" s="570">
        <f>SUM(BB8,BB19,BB30,BB43,BB59,BB83)</f>
        <v>5</v>
      </c>
      <c r="BC89" s="568">
        <f>SUM(BC8,BC19,BC30,BC43,BC59,BC83)</f>
        <v>72</v>
      </c>
    </row>
    <row r="90" spans="1:55" ht="24.6" thickBot="1" x14ac:dyDescent="0.55000000000000004">
      <c r="A90" s="580"/>
      <c r="B90" s="581"/>
      <c r="C90" s="582"/>
      <c r="D90" s="566"/>
      <c r="E90" s="567"/>
      <c r="F90" s="567"/>
      <c r="G90" s="567"/>
      <c r="H90" s="567"/>
      <c r="I90" s="567"/>
      <c r="J90" s="567"/>
      <c r="K90" s="567"/>
      <c r="L90" s="567"/>
      <c r="M90" s="567"/>
      <c r="N90" s="567"/>
      <c r="O90" s="567"/>
      <c r="P90" s="567"/>
      <c r="Q90" s="572">
        <f>SUM(Q89:T89)</f>
        <v>790</v>
      </c>
      <c r="R90" s="573"/>
      <c r="S90" s="573"/>
      <c r="T90" s="574"/>
      <c r="U90" s="572">
        <f>SUM(U89:X89)</f>
        <v>855</v>
      </c>
      <c r="V90" s="573"/>
      <c r="W90" s="573"/>
      <c r="X90" s="574"/>
      <c r="Y90" s="572">
        <f>SUM(Y89:AB89)</f>
        <v>795</v>
      </c>
      <c r="Z90" s="573"/>
      <c r="AA90" s="573"/>
      <c r="AB90" s="574"/>
      <c r="AC90" s="572">
        <f>SUM(AC89:AF89)</f>
        <v>755</v>
      </c>
      <c r="AD90" s="573"/>
      <c r="AE90" s="573"/>
      <c r="AF90" s="574"/>
      <c r="AG90" s="572">
        <f>SUM(AG89:AJ89)</f>
        <v>740</v>
      </c>
      <c r="AH90" s="573"/>
      <c r="AI90" s="573"/>
      <c r="AJ90" s="574"/>
      <c r="AK90" s="572">
        <f>SUM(AK89:AN89)</f>
        <v>775</v>
      </c>
      <c r="AL90" s="573"/>
      <c r="AM90" s="573"/>
      <c r="AN90" s="574"/>
      <c r="AO90" s="572">
        <f>SUM(AO89:AR89)</f>
        <v>750</v>
      </c>
      <c r="AP90" s="573"/>
      <c r="AQ90" s="573"/>
      <c r="AR90" s="574"/>
      <c r="AS90" s="572">
        <f>SUM(AS89:AY89)</f>
        <v>210</v>
      </c>
      <c r="AT90" s="573"/>
      <c r="AU90" s="573"/>
      <c r="AV90" s="573"/>
      <c r="AW90" s="573"/>
      <c r="AX90" s="573"/>
      <c r="AY90" s="574"/>
      <c r="AZ90" s="565"/>
      <c r="BA90" s="571"/>
      <c r="BB90" s="571"/>
      <c r="BC90" s="569"/>
    </row>
    <row r="91" spans="1:55" ht="24.3" x14ac:dyDescent="0.5">
      <c r="A91" s="558" t="s">
        <v>301</v>
      </c>
      <c r="B91" s="559"/>
      <c r="C91" s="560"/>
      <c r="D91" s="556">
        <f>SUM(D8,D19,D29,D67,D83)</f>
        <v>210</v>
      </c>
      <c r="E91" s="564">
        <f>SUM(E8,E19,E30,E43,E67,E83)</f>
        <v>5460</v>
      </c>
      <c r="F91" s="564">
        <f t="shared" ref="F91:P91" si="63">SUM(F8,F19,F30,F43,F67,F83)</f>
        <v>2637</v>
      </c>
      <c r="G91" s="564">
        <f t="shared" si="63"/>
        <v>620</v>
      </c>
      <c r="H91" s="564">
        <f t="shared" si="63"/>
        <v>1405</v>
      </c>
      <c r="I91" s="564">
        <f t="shared" si="63"/>
        <v>360</v>
      </c>
      <c r="J91" s="564">
        <f>SUM(J8,J19,J30,J43,J67,J83)</f>
        <v>450</v>
      </c>
      <c r="K91" s="564">
        <f t="shared" si="63"/>
        <v>400</v>
      </c>
      <c r="L91" s="564">
        <f t="shared" ref="L91" si="64">SUM(L8,L19,L30,L43,L67,L83)</f>
        <v>195</v>
      </c>
      <c r="M91" s="564">
        <f t="shared" si="63"/>
        <v>0</v>
      </c>
      <c r="N91" s="564">
        <f t="shared" si="63"/>
        <v>0</v>
      </c>
      <c r="O91" s="564">
        <f t="shared" si="63"/>
        <v>612</v>
      </c>
      <c r="P91" s="564">
        <f t="shared" si="63"/>
        <v>2823</v>
      </c>
      <c r="Q91" s="43">
        <f>SUM(Q8,Q19,Q30,Q43,Q67,Q83)</f>
        <v>105</v>
      </c>
      <c r="R91" s="44">
        <f t="shared" ref="R91:AJ91" si="65">SUM(R8,R19,R30,R43,R67,R83)</f>
        <v>225</v>
      </c>
      <c r="S91" s="44">
        <f t="shared" si="65"/>
        <v>130</v>
      </c>
      <c r="T91" s="127">
        <f t="shared" si="65"/>
        <v>330</v>
      </c>
      <c r="U91" s="43">
        <f t="shared" si="65"/>
        <v>125</v>
      </c>
      <c r="V91" s="44">
        <f t="shared" si="65"/>
        <v>235</v>
      </c>
      <c r="W91" s="44">
        <f t="shared" si="65"/>
        <v>95</v>
      </c>
      <c r="X91" s="127">
        <f t="shared" si="65"/>
        <v>400</v>
      </c>
      <c r="Y91" s="43">
        <f t="shared" si="65"/>
        <v>60</v>
      </c>
      <c r="Z91" s="45">
        <f t="shared" si="65"/>
        <v>210</v>
      </c>
      <c r="AA91" s="45">
        <f t="shared" si="65"/>
        <v>100</v>
      </c>
      <c r="AB91" s="127">
        <f t="shared" si="65"/>
        <v>425</v>
      </c>
      <c r="AC91" s="43">
        <f t="shared" si="65"/>
        <v>90</v>
      </c>
      <c r="AD91" s="45">
        <f t="shared" si="65"/>
        <v>210</v>
      </c>
      <c r="AE91" s="45">
        <f t="shared" si="65"/>
        <v>77</v>
      </c>
      <c r="AF91" s="127">
        <f t="shared" si="65"/>
        <v>378</v>
      </c>
      <c r="AG91" s="43">
        <f t="shared" si="65"/>
        <v>75</v>
      </c>
      <c r="AH91" s="44">
        <f t="shared" si="65"/>
        <v>180</v>
      </c>
      <c r="AI91" s="44">
        <f t="shared" si="65"/>
        <v>70</v>
      </c>
      <c r="AJ91" s="127">
        <f t="shared" si="65"/>
        <v>415</v>
      </c>
      <c r="AK91" s="43">
        <f t="shared" ref="AK91:BC91" si="66">SUM(AK8,AK19,AK30,AK43,AK67,AK83)</f>
        <v>90</v>
      </c>
      <c r="AL91" s="45">
        <f t="shared" si="66"/>
        <v>165</v>
      </c>
      <c r="AM91" s="45">
        <f t="shared" si="66"/>
        <v>80</v>
      </c>
      <c r="AN91" s="127">
        <f t="shared" si="66"/>
        <v>445</v>
      </c>
      <c r="AO91" s="43">
        <f t="shared" si="66"/>
        <v>75</v>
      </c>
      <c r="AP91" s="45">
        <f t="shared" si="66"/>
        <v>180</v>
      </c>
      <c r="AQ91" s="45">
        <f t="shared" si="66"/>
        <v>60</v>
      </c>
      <c r="AR91" s="127">
        <f t="shared" si="66"/>
        <v>430</v>
      </c>
      <c r="AS91" s="43">
        <f t="shared" si="66"/>
        <v>30</v>
      </c>
      <c r="AT91" s="45">
        <f t="shared" si="66"/>
        <v>30</v>
      </c>
      <c r="AU91" s="45">
        <f t="shared" si="66"/>
        <v>30</v>
      </c>
      <c r="AV91" s="45">
        <f t="shared" si="66"/>
        <v>30</v>
      </c>
      <c r="AW91" s="45">
        <f t="shared" si="66"/>
        <v>30</v>
      </c>
      <c r="AX91" s="45">
        <f t="shared" si="66"/>
        <v>30</v>
      </c>
      <c r="AY91" s="127">
        <f t="shared" si="66"/>
        <v>30</v>
      </c>
      <c r="AZ91" s="564">
        <f t="shared" si="66"/>
        <v>106.08000000000001</v>
      </c>
      <c r="BA91" s="570">
        <f t="shared" si="66"/>
        <v>146</v>
      </c>
      <c r="BB91" s="570">
        <f t="shared" si="66"/>
        <v>5</v>
      </c>
      <c r="BC91" s="575">
        <f t="shared" si="66"/>
        <v>72</v>
      </c>
    </row>
    <row r="92" spans="1:55" ht="24.6" thickBot="1" x14ac:dyDescent="0.55000000000000004">
      <c r="A92" s="561"/>
      <c r="B92" s="562"/>
      <c r="C92" s="563"/>
      <c r="D92" s="557"/>
      <c r="E92" s="565"/>
      <c r="F92" s="565"/>
      <c r="G92" s="565"/>
      <c r="H92" s="565"/>
      <c r="I92" s="565"/>
      <c r="J92" s="565"/>
      <c r="K92" s="565"/>
      <c r="L92" s="565"/>
      <c r="M92" s="565"/>
      <c r="N92" s="565"/>
      <c r="O92" s="565"/>
      <c r="P92" s="565"/>
      <c r="Q92" s="541">
        <f>SUM(Q91:T91)</f>
        <v>790</v>
      </c>
      <c r="R92" s="542"/>
      <c r="S92" s="542"/>
      <c r="T92" s="543"/>
      <c r="U92" s="544">
        <f>SUM(U91:X91)</f>
        <v>855</v>
      </c>
      <c r="V92" s="542"/>
      <c r="W92" s="542"/>
      <c r="X92" s="543"/>
      <c r="Y92" s="541">
        <f>SUM(Y91:AB91)</f>
        <v>795</v>
      </c>
      <c r="Z92" s="542"/>
      <c r="AA92" s="542"/>
      <c r="AB92" s="543"/>
      <c r="AC92" s="541">
        <f>SUM(AC91:AF91)</f>
        <v>755</v>
      </c>
      <c r="AD92" s="542"/>
      <c r="AE92" s="542"/>
      <c r="AF92" s="543"/>
      <c r="AG92" s="541">
        <f>SUM(AG91:AJ91)</f>
        <v>740</v>
      </c>
      <c r="AH92" s="542"/>
      <c r="AI92" s="542"/>
      <c r="AJ92" s="546"/>
      <c r="AK92" s="541">
        <f>SUM(AK91:AN91)</f>
        <v>780</v>
      </c>
      <c r="AL92" s="542"/>
      <c r="AM92" s="542"/>
      <c r="AN92" s="543"/>
      <c r="AO92" s="541">
        <f>SUM(AO91:AR91)</f>
        <v>745</v>
      </c>
      <c r="AP92" s="542"/>
      <c r="AQ92" s="542"/>
      <c r="AR92" s="546"/>
      <c r="AS92" s="541">
        <f>SUM(AS91:AY91)</f>
        <v>210</v>
      </c>
      <c r="AT92" s="542"/>
      <c r="AU92" s="542"/>
      <c r="AV92" s="542"/>
      <c r="AW92" s="542"/>
      <c r="AX92" s="542"/>
      <c r="AY92" s="543"/>
      <c r="AZ92" s="565"/>
      <c r="BA92" s="571"/>
      <c r="BB92" s="571"/>
      <c r="BC92" s="576"/>
    </row>
    <row r="93" spans="1:55" ht="24.3" x14ac:dyDescent="0.5">
      <c r="A93" s="550" t="s">
        <v>252</v>
      </c>
      <c r="B93" s="551"/>
      <c r="C93" s="552"/>
      <c r="D93" s="556">
        <f>SUM(D8,D19,D30,D43,D75,D83)</f>
        <v>210</v>
      </c>
      <c r="E93" s="547">
        <f>SUM(E8,E19,E30,E43,E75,E83)</f>
        <v>5460</v>
      </c>
      <c r="F93" s="547">
        <f t="shared" ref="F93:P93" si="67">SUM(F8,F19,F30,F43,F75,F83)</f>
        <v>2637</v>
      </c>
      <c r="G93" s="547">
        <f t="shared" si="67"/>
        <v>620</v>
      </c>
      <c r="H93" s="547">
        <f t="shared" si="67"/>
        <v>1405</v>
      </c>
      <c r="I93" s="547">
        <f t="shared" si="67"/>
        <v>360</v>
      </c>
      <c r="J93" s="547">
        <f>SUM(J8,J19,J30,J43,J75,J83)</f>
        <v>390</v>
      </c>
      <c r="K93" s="547">
        <f t="shared" si="67"/>
        <v>400</v>
      </c>
      <c r="L93" s="547">
        <f t="shared" ref="L93" si="68">SUM(L8,L19,L30,L43,L75,L83)</f>
        <v>255</v>
      </c>
      <c r="M93" s="547">
        <f t="shared" si="67"/>
        <v>0</v>
      </c>
      <c r="N93" s="547">
        <f t="shared" si="67"/>
        <v>0</v>
      </c>
      <c r="O93" s="547">
        <f t="shared" si="67"/>
        <v>612</v>
      </c>
      <c r="P93" s="547">
        <f t="shared" si="67"/>
        <v>2823</v>
      </c>
      <c r="Q93" s="43">
        <f t="shared" ref="Q93:AS93" si="69">SUM(Q8,Q19,Q30,Q43,Q75,Q83)</f>
        <v>105</v>
      </c>
      <c r="R93" s="199">
        <f t="shared" si="69"/>
        <v>225</v>
      </c>
      <c r="S93" s="199">
        <f t="shared" si="69"/>
        <v>130</v>
      </c>
      <c r="T93" s="199">
        <f t="shared" si="69"/>
        <v>330</v>
      </c>
      <c r="U93" s="43">
        <f t="shared" si="69"/>
        <v>125</v>
      </c>
      <c r="V93" s="199">
        <f t="shared" si="69"/>
        <v>235</v>
      </c>
      <c r="W93" s="199">
        <f t="shared" si="69"/>
        <v>95</v>
      </c>
      <c r="X93" s="199">
        <f t="shared" si="69"/>
        <v>400</v>
      </c>
      <c r="Y93" s="43">
        <f t="shared" si="69"/>
        <v>60</v>
      </c>
      <c r="Z93" s="199">
        <f t="shared" si="69"/>
        <v>210</v>
      </c>
      <c r="AA93" s="199">
        <f t="shared" si="69"/>
        <v>100</v>
      </c>
      <c r="AB93" s="199">
        <f t="shared" si="69"/>
        <v>425</v>
      </c>
      <c r="AC93" s="43">
        <f t="shared" si="69"/>
        <v>90</v>
      </c>
      <c r="AD93" s="199">
        <f t="shared" si="69"/>
        <v>210</v>
      </c>
      <c r="AE93" s="199">
        <f t="shared" si="69"/>
        <v>77</v>
      </c>
      <c r="AF93" s="199">
        <f t="shared" si="69"/>
        <v>378</v>
      </c>
      <c r="AG93" s="43">
        <f t="shared" si="69"/>
        <v>75</v>
      </c>
      <c r="AH93" s="199">
        <f t="shared" si="69"/>
        <v>180</v>
      </c>
      <c r="AI93" s="199">
        <f t="shared" si="69"/>
        <v>70</v>
      </c>
      <c r="AJ93" s="199">
        <f t="shared" si="69"/>
        <v>415</v>
      </c>
      <c r="AK93" s="43">
        <f t="shared" si="69"/>
        <v>90</v>
      </c>
      <c r="AL93" s="199">
        <f t="shared" si="69"/>
        <v>135</v>
      </c>
      <c r="AM93" s="199">
        <f t="shared" si="69"/>
        <v>80</v>
      </c>
      <c r="AN93" s="199">
        <f t="shared" si="69"/>
        <v>475</v>
      </c>
      <c r="AO93" s="43">
        <f>SUM(AO8,AO19,AO30,AO43,AO75,AO83)</f>
        <v>75</v>
      </c>
      <c r="AP93" s="199">
        <f t="shared" si="69"/>
        <v>210</v>
      </c>
      <c r="AQ93" s="199">
        <f t="shared" si="69"/>
        <v>60</v>
      </c>
      <c r="AR93" s="199">
        <f t="shared" si="69"/>
        <v>400</v>
      </c>
      <c r="AS93" s="43">
        <f t="shared" si="69"/>
        <v>30</v>
      </c>
      <c r="AT93" s="199">
        <f t="shared" ref="AT93:AY93" si="70">SUM(AT8,AT19,AT30,AT43,AT75,AT83)</f>
        <v>30</v>
      </c>
      <c r="AU93" s="199">
        <f t="shared" si="70"/>
        <v>30</v>
      </c>
      <c r="AV93" s="199">
        <f t="shared" si="70"/>
        <v>30</v>
      </c>
      <c r="AW93" s="199">
        <f t="shared" si="70"/>
        <v>30</v>
      </c>
      <c r="AX93" s="199">
        <f t="shared" si="70"/>
        <v>30</v>
      </c>
      <c r="AY93" s="199">
        <f t="shared" si="70"/>
        <v>30</v>
      </c>
      <c r="AZ93" s="540">
        <f>SUM(AZ8,AZ19,AZ30,AZ43,AZ75,AZ83)</f>
        <v>106.08000000000001</v>
      </c>
      <c r="BA93" s="540">
        <f>SUM(BA8,BA19,BA30,BA43,BA75,BA83)</f>
        <v>146</v>
      </c>
      <c r="BB93" s="540">
        <f>SUM(BB8,BB19,BB30,BB43,BB75,BB83)</f>
        <v>5</v>
      </c>
      <c r="BC93" s="540">
        <f>SUM(BC8,BC19,BC30,BC43,BC75,BC83)</f>
        <v>72</v>
      </c>
    </row>
    <row r="94" spans="1:55" ht="24.6" thickBot="1" x14ac:dyDescent="0.55000000000000004">
      <c r="A94" s="553"/>
      <c r="B94" s="554"/>
      <c r="C94" s="555"/>
      <c r="D94" s="557"/>
      <c r="E94" s="548"/>
      <c r="F94" s="548"/>
      <c r="G94" s="548"/>
      <c r="H94" s="548"/>
      <c r="I94" s="548"/>
      <c r="J94" s="548"/>
      <c r="K94" s="548"/>
      <c r="L94" s="548"/>
      <c r="M94" s="548"/>
      <c r="N94" s="548"/>
      <c r="O94" s="548"/>
      <c r="P94" s="548"/>
      <c r="Q94" s="541">
        <f>SUM(Q93:T93)</f>
        <v>790</v>
      </c>
      <c r="R94" s="542"/>
      <c r="S94" s="542"/>
      <c r="T94" s="543"/>
      <c r="U94" s="544">
        <f>SUM(U93:X93)</f>
        <v>855</v>
      </c>
      <c r="V94" s="542"/>
      <c r="W94" s="542"/>
      <c r="X94" s="543"/>
      <c r="Y94" s="541">
        <f>SUM(Y93:AB93)</f>
        <v>795</v>
      </c>
      <c r="Z94" s="542"/>
      <c r="AA94" s="542"/>
      <c r="AB94" s="543"/>
      <c r="AC94" s="541">
        <f>SUM(AC93:AF93)</f>
        <v>755</v>
      </c>
      <c r="AD94" s="542"/>
      <c r="AE94" s="542"/>
      <c r="AF94" s="543"/>
      <c r="AG94" s="541">
        <f>SUM(AG93:AJ93)</f>
        <v>740</v>
      </c>
      <c r="AH94" s="542"/>
      <c r="AI94" s="542"/>
      <c r="AJ94" s="546"/>
      <c r="AK94" s="541">
        <f>SUM(AK93:AN93)</f>
        <v>780</v>
      </c>
      <c r="AL94" s="542"/>
      <c r="AM94" s="542"/>
      <c r="AN94" s="543"/>
      <c r="AO94" s="541">
        <f>SUM(AO93:AR93)</f>
        <v>745</v>
      </c>
      <c r="AP94" s="542"/>
      <c r="AQ94" s="542"/>
      <c r="AR94" s="546"/>
      <c r="AS94" s="541">
        <f>SUM(AS93:AY93)</f>
        <v>210</v>
      </c>
      <c r="AT94" s="542"/>
      <c r="AU94" s="542"/>
      <c r="AV94" s="542"/>
      <c r="AW94" s="542"/>
      <c r="AX94" s="542"/>
      <c r="AY94" s="546"/>
      <c r="AZ94" s="541"/>
      <c r="BA94" s="541"/>
      <c r="BB94" s="541"/>
      <c r="BC94" s="541"/>
    </row>
    <row r="95" spans="1:55" x14ac:dyDescent="1.05">
      <c r="G95" s="16"/>
    </row>
    <row r="96" spans="1:55" ht="28.2" x14ac:dyDescent="1.05">
      <c r="A96" s="122"/>
      <c r="B96" s="123"/>
      <c r="C96" s="124"/>
      <c r="D96" s="124"/>
      <c r="E96" s="178" t="s">
        <v>237</v>
      </c>
      <c r="F96" s="173"/>
      <c r="G96" s="549">
        <f>SUM(G89:H90)</f>
        <v>2025</v>
      </c>
      <c r="H96" s="549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2"/>
      <c r="AT96" s="122"/>
      <c r="AU96" s="122"/>
      <c r="AV96" s="122"/>
      <c r="AW96" s="173"/>
      <c r="AX96" s="173"/>
      <c r="AY96" s="173"/>
      <c r="AZ96" s="125"/>
      <c r="BA96" s="125"/>
      <c r="BB96" s="125"/>
      <c r="BC96" s="125"/>
    </row>
    <row r="97" spans="1:55" ht="28.2" x14ac:dyDescent="1.05">
      <c r="A97" s="122"/>
      <c r="B97" s="123"/>
      <c r="C97" s="124"/>
      <c r="D97" s="124"/>
      <c r="E97" s="366">
        <v>2200</v>
      </c>
      <c r="F97" s="131"/>
      <c r="G97" s="549">
        <f>SUM(G91:H92)</f>
        <v>2025</v>
      </c>
      <c r="H97" s="549"/>
      <c r="I97" s="122"/>
      <c r="J97" s="173"/>
      <c r="K97" s="122"/>
      <c r="L97" s="17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2"/>
      <c r="AT97" s="122"/>
      <c r="AU97" s="122"/>
      <c r="AV97" s="122"/>
      <c r="AW97" s="122"/>
      <c r="AX97" s="122"/>
      <c r="AY97" s="122"/>
      <c r="AZ97" s="125"/>
      <c r="BA97" s="125"/>
      <c r="BB97" s="125"/>
      <c r="BC97" s="125"/>
    </row>
    <row r="98" spans="1:55" x14ac:dyDescent="1.05">
      <c r="G98" s="545">
        <f>SUM(G93:H94)</f>
        <v>2025</v>
      </c>
      <c r="H98" s="545"/>
    </row>
  </sheetData>
  <dataConsolidate/>
  <mergeCells count="125">
    <mergeCell ref="AY6:AY7"/>
    <mergeCell ref="AX6:AX7"/>
    <mergeCell ref="AW6:AW7"/>
    <mergeCell ref="U6:X6"/>
    <mergeCell ref="AS4:BC4"/>
    <mergeCell ref="AS6:AS7"/>
    <mergeCell ref="AT6:AT7"/>
    <mergeCell ref="AZ6:AZ7"/>
    <mergeCell ref="AV6:AV7"/>
    <mergeCell ref="AU6:AU7"/>
    <mergeCell ref="AK6:AN6"/>
    <mergeCell ref="Y5:AF5"/>
    <mergeCell ref="AG6:AJ6"/>
    <mergeCell ref="Y6:AB6"/>
    <mergeCell ref="AG5:AN5"/>
    <mergeCell ref="AS5:AY5"/>
    <mergeCell ref="AZ5:BC5"/>
    <mergeCell ref="BA6:BA7"/>
    <mergeCell ref="BB6:BB7"/>
    <mergeCell ref="BC6:BC7"/>
    <mergeCell ref="A1:P1"/>
    <mergeCell ref="A4:A7"/>
    <mergeCell ref="C4:C7"/>
    <mergeCell ref="E4:P4"/>
    <mergeCell ref="B4:B7"/>
    <mergeCell ref="E5:E7"/>
    <mergeCell ref="H5:H7"/>
    <mergeCell ref="I5:I7"/>
    <mergeCell ref="J5:J7"/>
    <mergeCell ref="P5:P7"/>
    <mergeCell ref="N5:N7"/>
    <mergeCell ref="F5:F7"/>
    <mergeCell ref="G5:G7"/>
    <mergeCell ref="K5:K7"/>
    <mergeCell ref="M5:M7"/>
    <mergeCell ref="D4:D7"/>
    <mergeCell ref="O5:O7"/>
    <mergeCell ref="A89:C90"/>
    <mergeCell ref="E89:E90"/>
    <mergeCell ref="F89:F90"/>
    <mergeCell ref="G89:G90"/>
    <mergeCell ref="Q4:AR4"/>
    <mergeCell ref="AO5:AR5"/>
    <mergeCell ref="Q5:X5"/>
    <mergeCell ref="AO6:AR6"/>
    <mergeCell ref="AC6:AF6"/>
    <mergeCell ref="Q6:T6"/>
    <mergeCell ref="L5:L7"/>
    <mergeCell ref="BC89:BC90"/>
    <mergeCell ref="BB89:BB90"/>
    <mergeCell ref="BA89:BA90"/>
    <mergeCell ref="AZ89:AZ90"/>
    <mergeCell ref="Q90:T90"/>
    <mergeCell ref="AS90:AY90"/>
    <mergeCell ref="J91:J92"/>
    <mergeCell ref="BB91:BB92"/>
    <mergeCell ref="BC91:BC92"/>
    <mergeCell ref="AO92:AR92"/>
    <mergeCell ref="AG92:AJ92"/>
    <mergeCell ref="AK92:AN92"/>
    <mergeCell ref="AZ91:AZ92"/>
    <mergeCell ref="BA91:BA92"/>
    <mergeCell ref="AS92:AY92"/>
    <mergeCell ref="Y92:AB92"/>
    <mergeCell ref="U92:X92"/>
    <mergeCell ref="AO90:AR90"/>
    <mergeCell ref="AK90:AN90"/>
    <mergeCell ref="AG90:AJ90"/>
    <mergeCell ref="U90:X90"/>
    <mergeCell ref="AC90:AF90"/>
    <mergeCell ref="Y90:AB90"/>
    <mergeCell ref="AC92:AF92"/>
    <mergeCell ref="A91:C92"/>
    <mergeCell ref="E91:E92"/>
    <mergeCell ref="F91:F92"/>
    <mergeCell ref="G91:G92"/>
    <mergeCell ref="H91:H92"/>
    <mergeCell ref="I91:I92"/>
    <mergeCell ref="D91:D92"/>
    <mergeCell ref="D89:D90"/>
    <mergeCell ref="Q92:T92"/>
    <mergeCell ref="L91:L92"/>
    <mergeCell ref="P91:P92"/>
    <mergeCell ref="K91:K92"/>
    <mergeCell ref="M91:M92"/>
    <mergeCell ref="M89:M90"/>
    <mergeCell ref="N91:N92"/>
    <mergeCell ref="O91:O92"/>
    <mergeCell ref="H89:H90"/>
    <mergeCell ref="J89:J90"/>
    <mergeCell ref="K89:K90"/>
    <mergeCell ref="P89:P90"/>
    <mergeCell ref="L89:L90"/>
    <mergeCell ref="I89:I90"/>
    <mergeCell ref="N89:N90"/>
    <mergeCell ref="O89:O90"/>
    <mergeCell ref="A93:C94"/>
    <mergeCell ref="D93:D94"/>
    <mergeCell ref="E93:E94"/>
    <mergeCell ref="F93:F94"/>
    <mergeCell ref="G93:G94"/>
    <mergeCell ref="H93:H94"/>
    <mergeCell ref="M93:M94"/>
    <mergeCell ref="L93:L94"/>
    <mergeCell ref="N93:N94"/>
    <mergeCell ref="AZ93:AZ94"/>
    <mergeCell ref="BA93:BA94"/>
    <mergeCell ref="BB93:BB94"/>
    <mergeCell ref="BC93:BC94"/>
    <mergeCell ref="Q94:T94"/>
    <mergeCell ref="U94:X94"/>
    <mergeCell ref="Y94:AB94"/>
    <mergeCell ref="AC94:AF94"/>
    <mergeCell ref="G98:H98"/>
    <mergeCell ref="AG94:AJ94"/>
    <mergeCell ref="AK94:AN94"/>
    <mergeCell ref="AO94:AR94"/>
    <mergeCell ref="AS94:AY94"/>
    <mergeCell ref="O93:O94"/>
    <mergeCell ref="P93:P94"/>
    <mergeCell ref="I93:I94"/>
    <mergeCell ref="K93:K94"/>
    <mergeCell ref="J93:J94"/>
    <mergeCell ref="G96:H96"/>
    <mergeCell ref="G97:H97"/>
  </mergeCells>
  <phoneticPr fontId="28" type="noConversion"/>
  <printOptions horizontalCentered="1" verticalCentered="1"/>
  <pageMargins left="0" right="0" top="0" bottom="0" header="0" footer="0"/>
  <pageSetup paperSize="9" scale="16" fitToWidth="2" orientation="landscape" r:id="rId1"/>
  <headerFooter alignWithMargins="0"/>
  <ignoredErrors>
    <ignoredError sqref="D50 D10:D11 D68:D74" formulaRange="1"/>
    <ignoredError sqref="U91 Y91 AC91 AG91 AK91 AO91 AS91 D67 D8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F96"/>
  <sheetViews>
    <sheetView zoomScale="30" zoomScaleNormal="30" zoomScaleSheetLayoutView="25" workbookViewId="0">
      <pane xSplit="16" ySplit="7" topLeftCell="Q28" activePane="bottomRight" state="frozen"/>
      <selection pane="topRight" activeCell="O1" sqref="O1"/>
      <selection pane="bottomLeft" activeCell="A9" sqref="A9"/>
      <selection pane="bottomRight" activeCell="B29" sqref="B29"/>
    </sheetView>
  </sheetViews>
  <sheetFormatPr defaultRowHeight="12.3" x14ac:dyDescent="0.4"/>
  <cols>
    <col min="1" max="1" width="12.5546875" customWidth="1"/>
    <col min="2" max="2" width="124.5546875" customWidth="1"/>
    <col min="3" max="4" width="23.5546875" customWidth="1"/>
    <col min="5" max="5" width="15.44140625" customWidth="1"/>
    <col min="6" max="7" width="16.1640625" customWidth="1"/>
    <col min="8" max="8" width="17.1640625" customWidth="1"/>
    <col min="9" max="9" width="13.44140625" customWidth="1"/>
    <col min="10" max="13" width="11.5546875" customWidth="1"/>
    <col min="14" max="14" width="12.5546875" customWidth="1"/>
    <col min="15" max="15" width="14.44140625" customWidth="1"/>
    <col min="16" max="16" width="22" customWidth="1"/>
    <col min="17" max="47" width="11.5546875" customWidth="1"/>
    <col min="48" max="48" width="14.1640625" customWidth="1"/>
    <col min="49" max="56" width="9.5546875" customWidth="1"/>
    <col min="57" max="57" width="11.44140625" customWidth="1"/>
    <col min="58" max="58" width="11.5546875" customWidth="1"/>
    <col min="59" max="59" width="9.5546875" customWidth="1"/>
    <col min="60" max="60" width="11.44140625" customWidth="1"/>
    <col min="61" max="162" width="8.5546875" style="128" customWidth="1"/>
  </cols>
  <sheetData>
    <row r="1" spans="1:162" ht="57" customHeight="1" x14ac:dyDescent="0.4">
      <c r="A1" s="689" t="s">
        <v>286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  <c r="P1" s="689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1"/>
      <c r="AX1" s="1"/>
      <c r="AY1" s="1"/>
      <c r="AZ1" s="3"/>
      <c r="BA1" s="3"/>
      <c r="BB1" s="3"/>
      <c r="BC1" s="3"/>
      <c r="BD1" s="3"/>
      <c r="BE1" s="5"/>
      <c r="BF1" s="5"/>
      <c r="BG1" s="5"/>
      <c r="BH1" s="6"/>
    </row>
    <row r="2" spans="1:162" s="361" customFormat="1" ht="44.1" thickBot="1" x14ac:dyDescent="0.45">
      <c r="A2" s="15" t="s">
        <v>43</v>
      </c>
      <c r="B2" s="206"/>
      <c r="C2" s="206"/>
      <c r="D2" s="206"/>
      <c r="E2" s="206"/>
      <c r="F2" s="6"/>
      <c r="G2" s="206"/>
      <c r="H2" s="206"/>
      <c r="I2" s="206"/>
      <c r="J2" s="206"/>
      <c r="K2" s="371"/>
      <c r="L2" s="206"/>
      <c r="M2" s="371"/>
      <c r="N2" s="206"/>
      <c r="O2" s="206"/>
      <c r="P2" s="206"/>
      <c r="Q2" s="206"/>
      <c r="R2" s="206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1"/>
      <c r="AV2" s="1"/>
      <c r="AW2" s="1"/>
      <c r="AX2" s="3"/>
      <c r="AY2" s="3"/>
      <c r="AZ2" s="3"/>
      <c r="BA2" s="3"/>
      <c r="BB2" s="5"/>
      <c r="BC2" s="5"/>
      <c r="BD2" s="5"/>
      <c r="BE2" s="6"/>
      <c r="BF2" s="6"/>
      <c r="BG2" s="6"/>
      <c r="BH2" s="6" t="s">
        <v>284</v>
      </c>
      <c r="BI2" s="360"/>
      <c r="BJ2" s="360"/>
      <c r="BK2" s="360"/>
      <c r="BL2" s="360"/>
      <c r="BM2" s="360"/>
      <c r="BN2" s="360"/>
      <c r="BO2" s="360"/>
      <c r="BP2" s="360"/>
      <c r="BQ2" s="360"/>
      <c r="BR2" s="360"/>
      <c r="BS2" s="360"/>
      <c r="BT2" s="360"/>
      <c r="BU2" s="360"/>
      <c r="BV2" s="360"/>
      <c r="BW2" s="360"/>
      <c r="BX2" s="360"/>
      <c r="BY2" s="360"/>
      <c r="BZ2" s="360"/>
      <c r="CA2" s="360"/>
      <c r="CB2" s="360"/>
      <c r="CC2" s="360"/>
      <c r="CD2" s="360"/>
      <c r="CE2" s="360"/>
      <c r="CF2" s="360"/>
      <c r="CG2" s="360"/>
      <c r="CH2" s="360"/>
      <c r="CI2" s="360"/>
      <c r="CJ2" s="360"/>
      <c r="CK2" s="360"/>
      <c r="CL2" s="360"/>
      <c r="CM2" s="360"/>
      <c r="CN2" s="360"/>
      <c r="CO2" s="360"/>
      <c r="CP2" s="360"/>
      <c r="CQ2" s="360"/>
      <c r="CR2" s="360"/>
      <c r="CS2" s="360"/>
      <c r="CT2" s="360"/>
      <c r="CU2" s="360"/>
      <c r="CV2" s="360"/>
      <c r="CW2" s="360"/>
      <c r="CX2" s="360"/>
      <c r="CY2" s="360"/>
      <c r="CZ2" s="360"/>
      <c r="DA2" s="360"/>
      <c r="DB2" s="360"/>
      <c r="DC2" s="360"/>
      <c r="DD2" s="360"/>
      <c r="DE2" s="360"/>
      <c r="DF2" s="360"/>
      <c r="DG2" s="360"/>
      <c r="DH2" s="360"/>
      <c r="DI2" s="360"/>
      <c r="DJ2" s="360"/>
      <c r="DK2" s="360"/>
      <c r="DL2" s="360"/>
      <c r="DM2" s="360"/>
      <c r="DN2" s="360"/>
      <c r="DO2" s="360"/>
      <c r="DP2" s="360"/>
      <c r="DQ2" s="360"/>
      <c r="DR2" s="360"/>
      <c r="DS2" s="360"/>
      <c r="DT2" s="360"/>
      <c r="DU2" s="360"/>
      <c r="DV2" s="360"/>
      <c r="DW2" s="360"/>
      <c r="DX2" s="360"/>
      <c r="DY2" s="360"/>
      <c r="DZ2" s="360"/>
      <c r="EA2" s="360"/>
      <c r="EB2" s="360"/>
      <c r="EC2" s="360"/>
      <c r="ED2" s="360"/>
      <c r="EE2" s="360"/>
      <c r="EF2" s="360"/>
      <c r="EG2" s="360"/>
      <c r="EH2" s="360"/>
      <c r="EI2" s="360"/>
      <c r="EJ2" s="360"/>
      <c r="EK2" s="360"/>
      <c r="EL2" s="360"/>
      <c r="EM2" s="360"/>
      <c r="EN2" s="360"/>
      <c r="EO2" s="360"/>
      <c r="EP2" s="360"/>
      <c r="EQ2" s="360"/>
      <c r="ER2" s="360"/>
      <c r="ES2" s="360"/>
      <c r="ET2" s="360"/>
      <c r="EU2" s="360"/>
      <c r="EV2" s="360"/>
      <c r="EW2" s="360"/>
      <c r="EX2" s="360"/>
      <c r="EY2" s="360"/>
      <c r="EZ2" s="360"/>
      <c r="FA2" s="360"/>
      <c r="FB2" s="360"/>
      <c r="FC2" s="360"/>
      <c r="FD2" s="360"/>
      <c r="FE2" s="360"/>
      <c r="FF2" s="360"/>
    </row>
    <row r="3" spans="1:162" ht="24.6" thickBot="1" x14ac:dyDescent="0.45">
      <c r="A3" s="604" t="s">
        <v>11</v>
      </c>
      <c r="B3" s="604" t="s">
        <v>12</v>
      </c>
      <c r="C3" s="598" t="s">
        <v>40</v>
      </c>
      <c r="D3" s="693" t="s">
        <v>97</v>
      </c>
      <c r="E3" s="696" t="s">
        <v>45</v>
      </c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3"/>
      <c r="Q3" s="684" t="s">
        <v>46</v>
      </c>
      <c r="R3" s="677"/>
      <c r="S3" s="677"/>
      <c r="T3" s="677"/>
      <c r="U3" s="677"/>
      <c r="V3" s="677"/>
      <c r="W3" s="677"/>
      <c r="X3" s="677"/>
      <c r="Y3" s="677"/>
      <c r="Z3" s="677"/>
      <c r="AA3" s="677"/>
      <c r="AB3" s="677"/>
      <c r="AC3" s="677"/>
      <c r="AD3" s="677"/>
      <c r="AE3" s="677"/>
      <c r="AF3" s="677"/>
      <c r="AG3" s="677"/>
      <c r="AH3" s="677"/>
      <c r="AI3" s="677"/>
      <c r="AJ3" s="677"/>
      <c r="AK3" s="677"/>
      <c r="AL3" s="677"/>
      <c r="AM3" s="677"/>
      <c r="AN3" s="677"/>
      <c r="AO3" s="677"/>
      <c r="AP3" s="677"/>
      <c r="AQ3" s="677"/>
      <c r="AR3" s="677"/>
      <c r="AS3" s="677"/>
      <c r="AT3" s="677"/>
      <c r="AU3" s="677"/>
      <c r="AV3" s="678"/>
      <c r="AW3" s="676" t="s">
        <v>51</v>
      </c>
      <c r="AX3" s="677"/>
      <c r="AY3" s="677"/>
      <c r="AZ3" s="677"/>
      <c r="BA3" s="677"/>
      <c r="BB3" s="677"/>
      <c r="BC3" s="677"/>
      <c r="BD3" s="677"/>
      <c r="BE3" s="677"/>
      <c r="BF3" s="677"/>
      <c r="BG3" s="677"/>
      <c r="BH3" s="678"/>
    </row>
    <row r="4" spans="1:162" ht="24.6" thickBot="1" x14ac:dyDescent="0.45">
      <c r="A4" s="605"/>
      <c r="B4" s="605"/>
      <c r="C4" s="599"/>
      <c r="D4" s="694"/>
      <c r="E4" s="679" t="s">
        <v>54</v>
      </c>
      <c r="F4" s="610" t="s">
        <v>55</v>
      </c>
      <c r="G4" s="615" t="s">
        <v>49</v>
      </c>
      <c r="H4" s="610" t="s">
        <v>57</v>
      </c>
      <c r="I4" s="612" t="s">
        <v>41</v>
      </c>
      <c r="J4" s="612" t="s">
        <v>303</v>
      </c>
      <c r="K4" s="591" t="s">
        <v>306</v>
      </c>
      <c r="L4" s="612" t="s">
        <v>305</v>
      </c>
      <c r="M4" s="591" t="s">
        <v>304</v>
      </c>
      <c r="N4" s="612" t="s">
        <v>42</v>
      </c>
      <c r="O4" s="610" t="s">
        <v>58</v>
      </c>
      <c r="P4" s="613" t="s">
        <v>56</v>
      </c>
      <c r="Q4" s="583" t="s">
        <v>3</v>
      </c>
      <c r="R4" s="584"/>
      <c r="S4" s="584"/>
      <c r="T4" s="584"/>
      <c r="U4" s="584"/>
      <c r="V4" s="584"/>
      <c r="W4" s="584"/>
      <c r="X4" s="590"/>
      <c r="Y4" s="684" t="s">
        <v>44</v>
      </c>
      <c r="Z4" s="677"/>
      <c r="AA4" s="677"/>
      <c r="AB4" s="677"/>
      <c r="AC4" s="677"/>
      <c r="AD4" s="677"/>
      <c r="AE4" s="677"/>
      <c r="AF4" s="678"/>
      <c r="AG4" s="684" t="s">
        <v>4</v>
      </c>
      <c r="AH4" s="677"/>
      <c r="AI4" s="677"/>
      <c r="AJ4" s="677"/>
      <c r="AK4" s="677"/>
      <c r="AL4" s="677"/>
      <c r="AM4" s="677"/>
      <c r="AN4" s="685"/>
      <c r="AO4" s="684" t="s">
        <v>31</v>
      </c>
      <c r="AP4" s="677"/>
      <c r="AQ4" s="677"/>
      <c r="AR4" s="677"/>
      <c r="AS4" s="677"/>
      <c r="AT4" s="677"/>
      <c r="AU4" s="677"/>
      <c r="AV4" s="678"/>
      <c r="AW4" s="583" t="s">
        <v>52</v>
      </c>
      <c r="AX4" s="584"/>
      <c r="AY4" s="584"/>
      <c r="AZ4" s="584"/>
      <c r="BA4" s="584"/>
      <c r="BB4" s="584"/>
      <c r="BC4" s="584"/>
      <c r="BD4" s="590"/>
      <c r="BE4" s="686" t="s">
        <v>53</v>
      </c>
      <c r="BF4" s="584"/>
      <c r="BG4" s="584"/>
      <c r="BH4" s="590"/>
    </row>
    <row r="5" spans="1:162" ht="36" customHeight="1" thickBot="1" x14ac:dyDescent="0.45">
      <c r="A5" s="605"/>
      <c r="B5" s="606"/>
      <c r="C5" s="599"/>
      <c r="D5" s="694"/>
      <c r="E5" s="679"/>
      <c r="F5" s="610"/>
      <c r="G5" s="615"/>
      <c r="H5" s="610"/>
      <c r="I5" s="612"/>
      <c r="J5" s="612"/>
      <c r="K5" s="592"/>
      <c r="L5" s="612"/>
      <c r="M5" s="592"/>
      <c r="N5" s="612"/>
      <c r="O5" s="610"/>
      <c r="P5" s="613"/>
      <c r="Q5" s="627" t="s">
        <v>14</v>
      </c>
      <c r="R5" s="628"/>
      <c r="S5" s="628"/>
      <c r="T5" s="687"/>
      <c r="U5" s="583" t="s">
        <v>15</v>
      </c>
      <c r="V5" s="584"/>
      <c r="W5" s="584"/>
      <c r="X5" s="590"/>
      <c r="Y5" s="583" t="s">
        <v>16</v>
      </c>
      <c r="Z5" s="584"/>
      <c r="AA5" s="584"/>
      <c r="AB5" s="585"/>
      <c r="AC5" s="583" t="s">
        <v>17</v>
      </c>
      <c r="AD5" s="584"/>
      <c r="AE5" s="584"/>
      <c r="AF5" s="590"/>
      <c r="AG5" s="583" t="s">
        <v>29</v>
      </c>
      <c r="AH5" s="584"/>
      <c r="AI5" s="584"/>
      <c r="AJ5" s="590"/>
      <c r="AK5" s="583" t="s">
        <v>30</v>
      </c>
      <c r="AL5" s="584"/>
      <c r="AM5" s="584"/>
      <c r="AN5" s="585"/>
      <c r="AO5" s="583" t="s">
        <v>32</v>
      </c>
      <c r="AP5" s="584"/>
      <c r="AQ5" s="584"/>
      <c r="AR5" s="585"/>
      <c r="AS5" s="583" t="s">
        <v>98</v>
      </c>
      <c r="AT5" s="584"/>
      <c r="AU5" s="584"/>
      <c r="AV5" s="590"/>
      <c r="AW5" s="623" t="s">
        <v>0</v>
      </c>
      <c r="AX5" s="621" t="s">
        <v>1</v>
      </c>
      <c r="AY5" s="621" t="s">
        <v>2</v>
      </c>
      <c r="AZ5" s="621" t="s">
        <v>33</v>
      </c>
      <c r="BA5" s="668" t="s">
        <v>34</v>
      </c>
      <c r="BB5" s="587" t="s">
        <v>35</v>
      </c>
      <c r="BC5" s="670" t="s">
        <v>36</v>
      </c>
      <c r="BD5" s="619" t="s">
        <v>99</v>
      </c>
      <c r="BE5" s="673" t="s">
        <v>108</v>
      </c>
      <c r="BF5" s="630" t="s">
        <v>109</v>
      </c>
      <c r="BG5" s="653" t="s">
        <v>110</v>
      </c>
      <c r="BH5" s="655" t="s">
        <v>48</v>
      </c>
    </row>
    <row r="6" spans="1:162" ht="332.25" customHeight="1" thickBot="1" x14ac:dyDescent="0.45">
      <c r="A6" s="690"/>
      <c r="B6" s="691"/>
      <c r="C6" s="692"/>
      <c r="D6" s="695"/>
      <c r="E6" s="680"/>
      <c r="F6" s="681"/>
      <c r="G6" s="682"/>
      <c r="H6" s="681"/>
      <c r="I6" s="683"/>
      <c r="J6" s="683"/>
      <c r="K6" s="593"/>
      <c r="L6" s="683"/>
      <c r="M6" s="593"/>
      <c r="N6" s="683"/>
      <c r="O6" s="681"/>
      <c r="P6" s="656"/>
      <c r="Q6" s="47" t="s">
        <v>27</v>
      </c>
      <c r="R6" s="48" t="s">
        <v>28</v>
      </c>
      <c r="S6" s="48" t="s">
        <v>50</v>
      </c>
      <c r="T6" s="49" t="s">
        <v>47</v>
      </c>
      <c r="U6" s="147" t="s">
        <v>27</v>
      </c>
      <c r="V6" s="48" t="s">
        <v>28</v>
      </c>
      <c r="W6" s="48" t="s">
        <v>50</v>
      </c>
      <c r="X6" s="50" t="s">
        <v>47</v>
      </c>
      <c r="Y6" s="47" t="s">
        <v>27</v>
      </c>
      <c r="Z6" s="48" t="s">
        <v>28</v>
      </c>
      <c r="AA6" s="48" t="s">
        <v>50</v>
      </c>
      <c r="AB6" s="49" t="s">
        <v>47</v>
      </c>
      <c r="AC6" s="147" t="s">
        <v>27</v>
      </c>
      <c r="AD6" s="48" t="s">
        <v>28</v>
      </c>
      <c r="AE6" s="48" t="s">
        <v>50</v>
      </c>
      <c r="AF6" s="50" t="s">
        <v>47</v>
      </c>
      <c r="AG6" s="147" t="s">
        <v>27</v>
      </c>
      <c r="AH6" s="48" t="s">
        <v>28</v>
      </c>
      <c r="AI6" s="48" t="s">
        <v>50</v>
      </c>
      <c r="AJ6" s="50" t="s">
        <v>47</v>
      </c>
      <c r="AK6" s="47" t="s">
        <v>27</v>
      </c>
      <c r="AL6" s="48" t="s">
        <v>28</v>
      </c>
      <c r="AM6" s="48" t="s">
        <v>50</v>
      </c>
      <c r="AN6" s="49" t="s">
        <v>47</v>
      </c>
      <c r="AO6" s="147" t="s">
        <v>27</v>
      </c>
      <c r="AP6" s="48" t="s">
        <v>28</v>
      </c>
      <c r="AQ6" s="48" t="s">
        <v>50</v>
      </c>
      <c r="AR6" s="49" t="s">
        <v>47</v>
      </c>
      <c r="AS6" s="147" t="s">
        <v>27</v>
      </c>
      <c r="AT6" s="48" t="s">
        <v>28</v>
      </c>
      <c r="AU6" s="48" t="s">
        <v>50</v>
      </c>
      <c r="AV6" s="50" t="s">
        <v>47</v>
      </c>
      <c r="AW6" s="688"/>
      <c r="AX6" s="667"/>
      <c r="AY6" s="667"/>
      <c r="AZ6" s="667"/>
      <c r="BA6" s="669"/>
      <c r="BB6" s="628"/>
      <c r="BC6" s="671"/>
      <c r="BD6" s="672"/>
      <c r="BE6" s="674"/>
      <c r="BF6" s="675"/>
      <c r="BG6" s="654"/>
      <c r="BH6" s="656"/>
    </row>
    <row r="7" spans="1:162" ht="50.1" customHeight="1" thickBot="1" x14ac:dyDescent="0.45">
      <c r="A7" s="46" t="s">
        <v>13</v>
      </c>
      <c r="B7" s="35" t="s">
        <v>37</v>
      </c>
      <c r="C7" s="36"/>
      <c r="D7" s="52">
        <f>SUM(D8:D16)</f>
        <v>30</v>
      </c>
      <c r="E7" s="40">
        <f>SUM(E8:E16)</f>
        <v>830</v>
      </c>
      <c r="F7" s="38">
        <f t="shared" ref="F7:BH7" si="0">SUM(F8:F16)</f>
        <v>345</v>
      </c>
      <c r="G7" s="38">
        <f t="shared" si="0"/>
        <v>31</v>
      </c>
      <c r="H7" s="38">
        <f t="shared" si="0"/>
        <v>229</v>
      </c>
      <c r="I7" s="38">
        <f t="shared" si="0"/>
        <v>66</v>
      </c>
      <c r="J7" s="38">
        <f t="shared" si="0"/>
        <v>12</v>
      </c>
      <c r="K7" s="38">
        <f t="shared" si="0"/>
        <v>151</v>
      </c>
      <c r="L7" s="38">
        <f t="shared" si="0"/>
        <v>0</v>
      </c>
      <c r="M7" s="38">
        <f t="shared" si="0"/>
        <v>0</v>
      </c>
      <c r="N7" s="38">
        <f t="shared" si="0"/>
        <v>0</v>
      </c>
      <c r="O7" s="38">
        <f t="shared" si="0"/>
        <v>85</v>
      </c>
      <c r="P7" s="39">
        <f t="shared" si="0"/>
        <v>485</v>
      </c>
      <c r="Q7" s="37">
        <f t="shared" si="0"/>
        <v>10</v>
      </c>
      <c r="R7" s="38">
        <f t="shared" si="0"/>
        <v>54</v>
      </c>
      <c r="S7" s="38">
        <f t="shared" si="0"/>
        <v>15</v>
      </c>
      <c r="T7" s="41">
        <f t="shared" si="0"/>
        <v>66</v>
      </c>
      <c r="U7" s="40">
        <f t="shared" si="0"/>
        <v>3</v>
      </c>
      <c r="V7" s="38">
        <f t="shared" si="0"/>
        <v>61</v>
      </c>
      <c r="W7" s="38">
        <f t="shared" si="0"/>
        <v>20</v>
      </c>
      <c r="X7" s="39">
        <f t="shared" si="0"/>
        <v>86</v>
      </c>
      <c r="Y7" s="37">
        <f t="shared" si="0"/>
        <v>0</v>
      </c>
      <c r="Z7" s="38">
        <f t="shared" si="0"/>
        <v>42</v>
      </c>
      <c r="AA7" s="38">
        <f t="shared" si="0"/>
        <v>15</v>
      </c>
      <c r="AB7" s="41">
        <f t="shared" si="0"/>
        <v>113</v>
      </c>
      <c r="AC7" s="40">
        <f t="shared" si="0"/>
        <v>10</v>
      </c>
      <c r="AD7" s="38">
        <f t="shared" si="0"/>
        <v>52</v>
      </c>
      <c r="AE7" s="38">
        <f t="shared" si="0"/>
        <v>15</v>
      </c>
      <c r="AF7" s="39">
        <f t="shared" si="0"/>
        <v>143</v>
      </c>
      <c r="AG7" s="40">
        <f t="shared" si="0"/>
        <v>8</v>
      </c>
      <c r="AH7" s="38">
        <f t="shared" si="0"/>
        <v>20</v>
      </c>
      <c r="AI7" s="38">
        <f t="shared" si="0"/>
        <v>20</v>
      </c>
      <c r="AJ7" s="39">
        <f t="shared" si="0"/>
        <v>77</v>
      </c>
      <c r="AK7" s="37">
        <f t="shared" si="0"/>
        <v>0</v>
      </c>
      <c r="AL7" s="38">
        <f t="shared" si="0"/>
        <v>0</v>
      </c>
      <c r="AM7" s="38">
        <f t="shared" si="0"/>
        <v>0</v>
      </c>
      <c r="AN7" s="41">
        <f t="shared" si="0"/>
        <v>0</v>
      </c>
      <c r="AO7" s="40">
        <f t="shared" si="0"/>
        <v>0</v>
      </c>
      <c r="AP7" s="38">
        <f t="shared" si="0"/>
        <v>0</v>
      </c>
      <c r="AQ7" s="38">
        <f t="shared" si="0"/>
        <v>0</v>
      </c>
      <c r="AR7" s="41">
        <f t="shared" si="0"/>
        <v>0</v>
      </c>
      <c r="AS7" s="40">
        <f t="shared" si="0"/>
        <v>0</v>
      </c>
      <c r="AT7" s="38">
        <f t="shared" si="0"/>
        <v>0</v>
      </c>
      <c r="AU7" s="38">
        <f t="shared" si="0"/>
        <v>0</v>
      </c>
      <c r="AV7" s="39">
        <f t="shared" si="0"/>
        <v>0</v>
      </c>
      <c r="AW7" s="40">
        <f t="shared" si="0"/>
        <v>5</v>
      </c>
      <c r="AX7" s="38">
        <f t="shared" si="0"/>
        <v>6</v>
      </c>
      <c r="AY7" s="38">
        <f t="shared" si="0"/>
        <v>6</v>
      </c>
      <c r="AZ7" s="38">
        <f t="shared" si="0"/>
        <v>8</v>
      </c>
      <c r="BA7" s="38">
        <f t="shared" si="0"/>
        <v>5</v>
      </c>
      <c r="BB7" s="38">
        <f t="shared" si="0"/>
        <v>0</v>
      </c>
      <c r="BC7" s="38">
        <f t="shared" si="0"/>
        <v>0</v>
      </c>
      <c r="BD7" s="39">
        <f t="shared" si="0"/>
        <v>0</v>
      </c>
      <c r="BE7" s="37">
        <f t="shared" si="0"/>
        <v>13.000000000000002</v>
      </c>
      <c r="BF7" s="38">
        <f t="shared" si="0"/>
        <v>0</v>
      </c>
      <c r="BG7" s="38">
        <f t="shared" si="0"/>
        <v>5</v>
      </c>
      <c r="BH7" s="39">
        <f t="shared" si="0"/>
        <v>17</v>
      </c>
    </row>
    <row r="8" spans="1:162" ht="35.1" customHeight="1" x14ac:dyDescent="0.4">
      <c r="A8" s="264" t="s">
        <v>10</v>
      </c>
      <c r="B8" s="396" t="s">
        <v>81</v>
      </c>
      <c r="C8" s="265" t="s">
        <v>82</v>
      </c>
      <c r="D8" s="266">
        <f>SUM(AW8:BD8)</f>
        <v>12</v>
      </c>
      <c r="E8" s="267">
        <f>SUM(F8,P8)</f>
        <v>360</v>
      </c>
      <c r="F8" s="268">
        <f>SUM(G8:H8,O8)</f>
        <v>150</v>
      </c>
      <c r="G8" s="269">
        <f t="shared" ref="G8:H10" si="1">SUM(Q8,U8,Y8,AC8,AG8,AK8,AO8,AS8)</f>
        <v>0</v>
      </c>
      <c r="H8" s="269">
        <f t="shared" si="1"/>
        <v>120</v>
      </c>
      <c r="I8" s="270"/>
      <c r="J8" s="271"/>
      <c r="K8" s="271">
        <v>120</v>
      </c>
      <c r="L8" s="271"/>
      <c r="M8" s="271"/>
      <c r="N8" s="271"/>
      <c r="O8" s="269">
        <f t="shared" ref="O8:P10" si="2">SUM(S8,W8,AA8,AE8,AI8,AM8,AQ8,AU8)</f>
        <v>30</v>
      </c>
      <c r="P8" s="272">
        <f>SUM(T8,X8,AB8,AF8,AJ8,AN8,AR8,AV8)</f>
        <v>210</v>
      </c>
      <c r="Q8" s="273"/>
      <c r="R8" s="274">
        <v>30</v>
      </c>
      <c r="S8" s="275">
        <v>5</v>
      </c>
      <c r="T8" s="276">
        <v>25</v>
      </c>
      <c r="U8" s="277"/>
      <c r="V8" s="278">
        <v>30</v>
      </c>
      <c r="W8" s="279">
        <v>5</v>
      </c>
      <c r="X8" s="280">
        <v>25</v>
      </c>
      <c r="Y8" s="281"/>
      <c r="Z8" s="274">
        <v>30</v>
      </c>
      <c r="AA8" s="275">
        <v>10</v>
      </c>
      <c r="AB8" s="276">
        <v>80</v>
      </c>
      <c r="AC8" s="277"/>
      <c r="AD8" s="278">
        <v>30</v>
      </c>
      <c r="AE8" s="279">
        <v>10</v>
      </c>
      <c r="AF8" s="280">
        <v>80</v>
      </c>
      <c r="AG8" s="281"/>
      <c r="AH8" s="274"/>
      <c r="AI8" s="275"/>
      <c r="AJ8" s="276"/>
      <c r="AK8" s="282"/>
      <c r="AL8" s="279"/>
      <c r="AM8" s="279"/>
      <c r="AN8" s="280"/>
      <c r="AO8" s="281"/>
      <c r="AP8" s="275"/>
      <c r="AQ8" s="275"/>
      <c r="AR8" s="276"/>
      <c r="AS8" s="282"/>
      <c r="AT8" s="279"/>
      <c r="AU8" s="279"/>
      <c r="AV8" s="280"/>
      <c r="AW8" s="286">
        <v>2</v>
      </c>
      <c r="AX8" s="275">
        <v>2</v>
      </c>
      <c r="AY8" s="275">
        <v>4</v>
      </c>
      <c r="AZ8" s="275">
        <v>4</v>
      </c>
      <c r="BA8" s="275"/>
      <c r="BB8" s="275"/>
      <c r="BC8" s="275"/>
      <c r="BD8" s="287"/>
      <c r="BE8" s="282">
        <f>SUM(F8)/25</f>
        <v>6</v>
      </c>
      <c r="BF8" s="279"/>
      <c r="BG8" s="279"/>
      <c r="BH8" s="280"/>
    </row>
    <row r="9" spans="1:162" ht="35.1" customHeight="1" x14ac:dyDescent="0.4">
      <c r="A9" s="288" t="s">
        <v>9</v>
      </c>
      <c r="B9" s="397" t="s">
        <v>60</v>
      </c>
      <c r="C9" s="398" t="s">
        <v>271</v>
      </c>
      <c r="D9" s="399">
        <f t="shared" ref="D9:D16" si="3">SUM(AW9:BD9)</f>
        <v>1</v>
      </c>
      <c r="E9" s="400">
        <f>SUM(F9,P9)</f>
        <v>25</v>
      </c>
      <c r="F9" s="401">
        <f>SUM(G9:H9,O9)</f>
        <v>17</v>
      </c>
      <c r="G9" s="402">
        <f t="shared" si="1"/>
        <v>0</v>
      </c>
      <c r="H9" s="402">
        <f t="shared" si="1"/>
        <v>12</v>
      </c>
      <c r="I9" s="403"/>
      <c r="J9" s="403">
        <v>12</v>
      </c>
      <c r="K9" s="403"/>
      <c r="L9" s="403"/>
      <c r="M9" s="403"/>
      <c r="N9" s="403"/>
      <c r="O9" s="402">
        <f t="shared" si="2"/>
        <v>5</v>
      </c>
      <c r="P9" s="404">
        <f t="shared" si="2"/>
        <v>8</v>
      </c>
      <c r="Q9" s="295"/>
      <c r="R9" s="405">
        <v>12</v>
      </c>
      <c r="S9" s="293">
        <v>5</v>
      </c>
      <c r="T9" s="296">
        <v>8</v>
      </c>
      <c r="U9" s="292"/>
      <c r="V9" s="293"/>
      <c r="W9" s="293"/>
      <c r="X9" s="294"/>
      <c r="Y9" s="295"/>
      <c r="Z9" s="293"/>
      <c r="AA9" s="293"/>
      <c r="AB9" s="296"/>
      <c r="AC9" s="292"/>
      <c r="AD9" s="293"/>
      <c r="AE9" s="293"/>
      <c r="AF9" s="294"/>
      <c r="AG9" s="295"/>
      <c r="AH9" s="293"/>
      <c r="AI9" s="293"/>
      <c r="AJ9" s="296"/>
      <c r="AK9" s="292"/>
      <c r="AL9" s="293"/>
      <c r="AM9" s="293"/>
      <c r="AN9" s="294"/>
      <c r="AO9" s="295"/>
      <c r="AP9" s="293"/>
      <c r="AQ9" s="293"/>
      <c r="AR9" s="296"/>
      <c r="AS9" s="292"/>
      <c r="AT9" s="293"/>
      <c r="AU9" s="293"/>
      <c r="AV9" s="294"/>
      <c r="AW9" s="292">
        <v>1</v>
      </c>
      <c r="AX9" s="293"/>
      <c r="AY9" s="293"/>
      <c r="AZ9" s="293"/>
      <c r="BA9" s="293"/>
      <c r="BB9" s="293"/>
      <c r="BC9" s="293"/>
      <c r="BD9" s="294"/>
      <c r="BE9" s="292">
        <f>SUM(F9)/25</f>
        <v>0.68</v>
      </c>
      <c r="BF9" s="293"/>
      <c r="BG9" s="293"/>
      <c r="BH9" s="294"/>
    </row>
    <row r="10" spans="1:162" ht="35.1" customHeight="1" x14ac:dyDescent="0.4">
      <c r="A10" s="297" t="s">
        <v>8</v>
      </c>
      <c r="B10" s="406" t="s">
        <v>308</v>
      </c>
      <c r="C10" s="407" t="s">
        <v>276</v>
      </c>
      <c r="D10" s="399">
        <f t="shared" si="3"/>
        <v>8</v>
      </c>
      <c r="E10" s="400">
        <f>SUM(F10,P10)</f>
        <v>200</v>
      </c>
      <c r="F10" s="401">
        <f>SUM(G10:H10,O10)</f>
        <v>68</v>
      </c>
      <c r="G10" s="402">
        <f t="shared" si="1"/>
        <v>0</v>
      </c>
      <c r="H10" s="402">
        <f t="shared" si="1"/>
        <v>48</v>
      </c>
      <c r="I10" s="403">
        <v>48</v>
      </c>
      <c r="J10" s="403"/>
      <c r="K10" s="403"/>
      <c r="L10" s="403"/>
      <c r="M10" s="403"/>
      <c r="N10" s="403"/>
      <c r="O10" s="402">
        <f t="shared" si="2"/>
        <v>20</v>
      </c>
      <c r="P10" s="404">
        <f t="shared" si="2"/>
        <v>132</v>
      </c>
      <c r="Q10" s="408"/>
      <c r="R10" s="299">
        <v>12</v>
      </c>
      <c r="S10" s="408">
        <v>5</v>
      </c>
      <c r="T10" s="409">
        <v>33</v>
      </c>
      <c r="U10" s="410"/>
      <c r="V10" s="299">
        <v>12</v>
      </c>
      <c r="W10" s="408">
        <v>5</v>
      </c>
      <c r="X10" s="411">
        <v>33</v>
      </c>
      <c r="Y10" s="412"/>
      <c r="Z10" s="299">
        <v>12</v>
      </c>
      <c r="AA10" s="299">
        <v>5</v>
      </c>
      <c r="AB10" s="413">
        <v>33</v>
      </c>
      <c r="AC10" s="410"/>
      <c r="AD10" s="299">
        <v>12</v>
      </c>
      <c r="AE10" s="408">
        <v>5</v>
      </c>
      <c r="AF10" s="411">
        <v>33</v>
      </c>
      <c r="AG10" s="414"/>
      <c r="AH10" s="408"/>
      <c r="AI10" s="408"/>
      <c r="AJ10" s="409"/>
      <c r="AK10" s="410"/>
      <c r="AL10" s="408"/>
      <c r="AM10" s="408"/>
      <c r="AN10" s="411"/>
      <c r="AO10" s="412"/>
      <c r="AP10" s="408"/>
      <c r="AQ10" s="408"/>
      <c r="AR10" s="409"/>
      <c r="AS10" s="415"/>
      <c r="AT10" s="299"/>
      <c r="AU10" s="299"/>
      <c r="AV10" s="416"/>
      <c r="AW10" s="415">
        <v>2</v>
      </c>
      <c r="AX10" s="408">
        <v>2</v>
      </c>
      <c r="AY10" s="299">
        <v>2</v>
      </c>
      <c r="AZ10" s="408">
        <v>2</v>
      </c>
      <c r="BA10" s="408"/>
      <c r="BB10" s="408"/>
      <c r="BC10" s="408"/>
      <c r="BD10" s="416"/>
      <c r="BE10" s="292">
        <f t="shared" ref="BE10:BE15" si="4">SUM(F10)/25</f>
        <v>2.72</v>
      </c>
      <c r="BF10" s="408"/>
      <c r="BG10" s="408"/>
      <c r="BH10" s="411">
        <v>8</v>
      </c>
    </row>
    <row r="11" spans="1:162" ht="35.1" customHeight="1" x14ac:dyDescent="0.4">
      <c r="A11" s="288" t="s">
        <v>7</v>
      </c>
      <c r="B11" s="397" t="s">
        <v>245</v>
      </c>
      <c r="C11" s="398" t="s">
        <v>273</v>
      </c>
      <c r="D11" s="399">
        <f t="shared" si="3"/>
        <v>2</v>
      </c>
      <c r="E11" s="400">
        <f t="shared" ref="E11:E16" si="5">SUM(F11,P11)</f>
        <v>50</v>
      </c>
      <c r="F11" s="401">
        <f t="shared" ref="F11:F16" si="6">SUM(G11:H11,O11)</f>
        <v>22</v>
      </c>
      <c r="G11" s="402">
        <f t="shared" ref="G11:H16" si="7">SUM(Q11,U11,Y11,AC11,AG11,AK11,AO11,AS11)</f>
        <v>0</v>
      </c>
      <c r="H11" s="402">
        <f t="shared" si="7"/>
        <v>12</v>
      </c>
      <c r="I11" s="403"/>
      <c r="J11" s="403"/>
      <c r="K11" s="403">
        <v>12</v>
      </c>
      <c r="L11" s="403"/>
      <c r="M11" s="403"/>
      <c r="N11" s="403"/>
      <c r="O11" s="402">
        <f t="shared" ref="O11:P16" si="8">SUM(S11,W11,AA11,AE11,AI11,AM11,AQ11,AU11)</f>
        <v>10</v>
      </c>
      <c r="P11" s="404">
        <f t="shared" si="8"/>
        <v>28</v>
      </c>
      <c r="Q11" s="417"/>
      <c r="R11" s="405"/>
      <c r="S11" s="293"/>
      <c r="T11" s="296"/>
      <c r="U11" s="418"/>
      <c r="V11" s="405">
        <v>12</v>
      </c>
      <c r="W11" s="293">
        <v>10</v>
      </c>
      <c r="X11" s="294">
        <v>28</v>
      </c>
      <c r="Y11" s="295"/>
      <c r="Z11" s="293"/>
      <c r="AA11" s="293"/>
      <c r="AB11" s="296"/>
      <c r="AC11" s="292"/>
      <c r="AD11" s="293"/>
      <c r="AE11" s="293"/>
      <c r="AF11" s="294"/>
      <c r="AG11" s="295"/>
      <c r="AH11" s="293"/>
      <c r="AI11" s="293"/>
      <c r="AJ11" s="296"/>
      <c r="AK11" s="292"/>
      <c r="AL11" s="293"/>
      <c r="AM11" s="293"/>
      <c r="AN11" s="294"/>
      <c r="AO11" s="295"/>
      <c r="AP11" s="293"/>
      <c r="AQ11" s="293"/>
      <c r="AR11" s="296"/>
      <c r="AS11" s="292"/>
      <c r="AT11" s="293"/>
      <c r="AU11" s="293"/>
      <c r="AV11" s="294"/>
      <c r="AW11" s="292"/>
      <c r="AX11" s="293">
        <v>2</v>
      </c>
      <c r="AY11" s="293"/>
      <c r="AZ11" s="293"/>
      <c r="BA11" s="293"/>
      <c r="BB11" s="293"/>
      <c r="BC11" s="293"/>
      <c r="BD11" s="294"/>
      <c r="BE11" s="292">
        <f t="shared" si="4"/>
        <v>0.88</v>
      </c>
      <c r="BF11" s="293"/>
      <c r="BG11" s="293">
        <v>2</v>
      </c>
      <c r="BH11" s="294">
        <v>2</v>
      </c>
    </row>
    <row r="12" spans="1:162" ht="35.1" customHeight="1" x14ac:dyDescent="0.4">
      <c r="A12" s="288" t="s">
        <v>6</v>
      </c>
      <c r="B12" s="397" t="s">
        <v>246</v>
      </c>
      <c r="C12" s="398" t="s">
        <v>275</v>
      </c>
      <c r="D12" s="399">
        <f t="shared" si="3"/>
        <v>4</v>
      </c>
      <c r="E12" s="400">
        <f>SUM(F12,P12)</f>
        <v>100</v>
      </c>
      <c r="F12" s="401">
        <f>SUM(G12:H12,O12)</f>
        <v>31</v>
      </c>
      <c r="G12" s="402">
        <f>SUM(Q12,U12,Y12,AC12,AG12,AK12,AO12,AS12)</f>
        <v>8</v>
      </c>
      <c r="H12" s="402">
        <f>SUM(R12,V12,Z12,AD12,AH12,AL12,AP12,AT12)</f>
        <v>8</v>
      </c>
      <c r="I12" s="403">
        <v>8</v>
      </c>
      <c r="J12" s="403"/>
      <c r="K12" s="403"/>
      <c r="L12" s="403"/>
      <c r="M12" s="403"/>
      <c r="N12" s="403"/>
      <c r="O12" s="402">
        <f>SUM(S12,W12,AA12,AE12,AI12,AM12,AQ12,AU12)</f>
        <v>15</v>
      </c>
      <c r="P12" s="404">
        <f>SUM(T12,X12,AB12,AF12,AJ12,AN12,AR12,AV12)</f>
        <v>69</v>
      </c>
      <c r="Q12" s="417"/>
      <c r="R12" s="405"/>
      <c r="S12" s="293"/>
      <c r="T12" s="296"/>
      <c r="U12" s="292"/>
      <c r="V12" s="293"/>
      <c r="W12" s="293"/>
      <c r="X12" s="294"/>
      <c r="Y12" s="295"/>
      <c r="Z12" s="293"/>
      <c r="AA12" s="293"/>
      <c r="AB12" s="296"/>
      <c r="AC12" s="292"/>
      <c r="AD12" s="293"/>
      <c r="AE12" s="293"/>
      <c r="AF12" s="294"/>
      <c r="AG12" s="417">
        <v>8</v>
      </c>
      <c r="AH12" s="405">
        <v>8</v>
      </c>
      <c r="AI12" s="293">
        <v>15</v>
      </c>
      <c r="AJ12" s="296">
        <v>69</v>
      </c>
      <c r="AK12" s="292"/>
      <c r="AL12" s="293"/>
      <c r="AM12" s="293"/>
      <c r="AN12" s="294"/>
      <c r="AO12" s="417"/>
      <c r="AP12" s="405"/>
      <c r="AQ12" s="293"/>
      <c r="AR12" s="296"/>
      <c r="AS12" s="418"/>
      <c r="AT12" s="405"/>
      <c r="AU12" s="405"/>
      <c r="AV12" s="302"/>
      <c r="AW12" s="292"/>
      <c r="AX12" s="293"/>
      <c r="AY12" s="293"/>
      <c r="AZ12" s="293"/>
      <c r="BA12" s="293">
        <v>4</v>
      </c>
      <c r="BB12" s="293"/>
      <c r="BC12" s="293"/>
      <c r="BD12" s="294"/>
      <c r="BE12" s="292">
        <f t="shared" si="4"/>
        <v>1.24</v>
      </c>
      <c r="BF12" s="293"/>
      <c r="BG12" s="293"/>
      <c r="BH12" s="294">
        <v>4</v>
      </c>
    </row>
    <row r="13" spans="1:162" ht="35.1" customHeight="1" x14ac:dyDescent="0.4">
      <c r="A13" s="288" t="s">
        <v>5</v>
      </c>
      <c r="B13" s="397" t="s">
        <v>84</v>
      </c>
      <c r="C13" s="398" t="s">
        <v>278</v>
      </c>
      <c r="D13" s="399">
        <f t="shared" si="3"/>
        <v>0</v>
      </c>
      <c r="E13" s="400">
        <f t="shared" si="5"/>
        <v>10</v>
      </c>
      <c r="F13" s="401">
        <f t="shared" si="6"/>
        <v>10</v>
      </c>
      <c r="G13" s="402">
        <f t="shared" si="7"/>
        <v>3</v>
      </c>
      <c r="H13" s="402">
        <f t="shared" si="7"/>
        <v>7</v>
      </c>
      <c r="I13" s="403"/>
      <c r="J13" s="403"/>
      <c r="K13" s="403">
        <v>7</v>
      </c>
      <c r="L13" s="403"/>
      <c r="M13" s="403"/>
      <c r="N13" s="403"/>
      <c r="O13" s="402">
        <f t="shared" si="8"/>
        <v>0</v>
      </c>
      <c r="P13" s="404">
        <f t="shared" si="8"/>
        <v>0</v>
      </c>
      <c r="Q13" s="417"/>
      <c r="R13" s="405"/>
      <c r="S13" s="293"/>
      <c r="T13" s="296"/>
      <c r="U13" s="418">
        <v>3</v>
      </c>
      <c r="V13" s="405">
        <v>7</v>
      </c>
      <c r="W13" s="293"/>
      <c r="X13" s="294"/>
      <c r="Y13" s="295"/>
      <c r="Z13" s="293"/>
      <c r="AA13" s="293"/>
      <c r="AB13" s="296"/>
      <c r="AC13" s="292"/>
      <c r="AD13" s="293"/>
      <c r="AE13" s="293"/>
      <c r="AF13" s="294"/>
      <c r="AG13" s="417"/>
      <c r="AH13" s="405"/>
      <c r="AI13" s="293"/>
      <c r="AJ13" s="296"/>
      <c r="AK13" s="292"/>
      <c r="AL13" s="293"/>
      <c r="AM13" s="293"/>
      <c r="AN13" s="294"/>
      <c r="AO13" s="417"/>
      <c r="AP13" s="405"/>
      <c r="AQ13" s="293"/>
      <c r="AR13" s="296"/>
      <c r="AS13" s="418"/>
      <c r="AT13" s="405"/>
      <c r="AU13" s="405"/>
      <c r="AV13" s="302"/>
      <c r="AW13" s="292"/>
      <c r="AX13" s="293"/>
      <c r="AY13" s="293"/>
      <c r="AZ13" s="293"/>
      <c r="BA13" s="293"/>
      <c r="BB13" s="293"/>
      <c r="BC13" s="293"/>
      <c r="BD13" s="294"/>
      <c r="BE13" s="292"/>
      <c r="BF13" s="293"/>
      <c r="BG13" s="293"/>
      <c r="BH13" s="294"/>
    </row>
    <row r="14" spans="1:162" ht="35.1" customHeight="1" x14ac:dyDescent="0.4">
      <c r="A14" s="288" t="s">
        <v>20</v>
      </c>
      <c r="B14" s="397" t="s">
        <v>100</v>
      </c>
      <c r="C14" s="398" t="s">
        <v>275</v>
      </c>
      <c r="D14" s="399">
        <f t="shared" si="3"/>
        <v>1</v>
      </c>
      <c r="E14" s="400">
        <f t="shared" si="5"/>
        <v>25</v>
      </c>
      <c r="F14" s="401">
        <f t="shared" si="6"/>
        <v>17</v>
      </c>
      <c r="G14" s="402">
        <f t="shared" si="7"/>
        <v>0</v>
      </c>
      <c r="H14" s="402">
        <f t="shared" si="7"/>
        <v>12</v>
      </c>
      <c r="I14" s="403"/>
      <c r="J14" s="403"/>
      <c r="K14" s="403">
        <v>12</v>
      </c>
      <c r="L14" s="403"/>
      <c r="M14" s="403"/>
      <c r="N14" s="403"/>
      <c r="O14" s="402">
        <f t="shared" si="8"/>
        <v>5</v>
      </c>
      <c r="P14" s="404">
        <f t="shared" si="8"/>
        <v>8</v>
      </c>
      <c r="Q14" s="295"/>
      <c r="R14" s="293"/>
      <c r="S14" s="293"/>
      <c r="T14" s="296"/>
      <c r="U14" s="292"/>
      <c r="V14" s="293"/>
      <c r="W14" s="293"/>
      <c r="X14" s="294"/>
      <c r="Y14" s="295"/>
      <c r="Z14" s="293"/>
      <c r="AA14" s="293"/>
      <c r="AB14" s="296"/>
      <c r="AC14" s="292"/>
      <c r="AD14" s="293"/>
      <c r="AE14" s="293"/>
      <c r="AF14" s="294"/>
      <c r="AG14" s="295"/>
      <c r="AH14" s="405">
        <v>12</v>
      </c>
      <c r="AI14" s="293">
        <v>5</v>
      </c>
      <c r="AJ14" s="296">
        <v>8</v>
      </c>
      <c r="AK14" s="292"/>
      <c r="AL14" s="293"/>
      <c r="AM14" s="293"/>
      <c r="AN14" s="294"/>
      <c r="AO14" s="417"/>
      <c r="AP14" s="405"/>
      <c r="AQ14" s="293"/>
      <c r="AR14" s="296"/>
      <c r="AS14" s="418"/>
      <c r="AT14" s="405"/>
      <c r="AU14" s="405"/>
      <c r="AV14" s="302"/>
      <c r="AW14" s="292"/>
      <c r="AX14" s="293"/>
      <c r="AY14" s="293"/>
      <c r="AZ14" s="293"/>
      <c r="BA14" s="293">
        <v>1</v>
      </c>
      <c r="BB14" s="293"/>
      <c r="BC14" s="293"/>
      <c r="BD14" s="294"/>
      <c r="BE14" s="292">
        <f t="shared" si="4"/>
        <v>0.68</v>
      </c>
      <c r="BF14" s="293"/>
      <c r="BG14" s="293">
        <v>1</v>
      </c>
      <c r="BH14" s="294">
        <v>1</v>
      </c>
    </row>
    <row r="15" spans="1:162" ht="35.1" customHeight="1" x14ac:dyDescent="0.4">
      <c r="A15" s="288" t="s">
        <v>21</v>
      </c>
      <c r="B15" s="397" t="s">
        <v>247</v>
      </c>
      <c r="C15" s="398" t="s">
        <v>274</v>
      </c>
      <c r="D15" s="399">
        <f t="shared" si="3"/>
        <v>2</v>
      </c>
      <c r="E15" s="400">
        <f t="shared" si="5"/>
        <v>50</v>
      </c>
      <c r="F15" s="401">
        <f t="shared" si="6"/>
        <v>20</v>
      </c>
      <c r="G15" s="402">
        <f t="shared" si="7"/>
        <v>10</v>
      </c>
      <c r="H15" s="402">
        <f t="shared" si="7"/>
        <v>10</v>
      </c>
      <c r="I15" s="403">
        <v>10</v>
      </c>
      <c r="J15" s="403"/>
      <c r="K15" s="403"/>
      <c r="L15" s="403"/>
      <c r="M15" s="403"/>
      <c r="N15" s="403"/>
      <c r="O15" s="402">
        <f t="shared" si="8"/>
        <v>0</v>
      </c>
      <c r="P15" s="404">
        <f t="shared" si="8"/>
        <v>30</v>
      </c>
      <c r="Q15" s="295"/>
      <c r="R15" s="293"/>
      <c r="S15" s="293"/>
      <c r="T15" s="296"/>
      <c r="U15" s="418"/>
      <c r="V15" s="405"/>
      <c r="W15" s="293"/>
      <c r="X15" s="294"/>
      <c r="Y15" s="295"/>
      <c r="Z15" s="293"/>
      <c r="AA15" s="293"/>
      <c r="AB15" s="296"/>
      <c r="AC15" s="418">
        <v>10</v>
      </c>
      <c r="AD15" s="405">
        <v>10</v>
      </c>
      <c r="AE15" s="293">
        <v>0</v>
      </c>
      <c r="AF15" s="294">
        <v>30</v>
      </c>
      <c r="AG15" s="295"/>
      <c r="AH15" s="293"/>
      <c r="AI15" s="293"/>
      <c r="AJ15" s="296"/>
      <c r="AK15" s="292"/>
      <c r="AL15" s="293"/>
      <c r="AM15" s="293"/>
      <c r="AN15" s="294"/>
      <c r="AO15" s="417"/>
      <c r="AP15" s="405"/>
      <c r="AQ15" s="293"/>
      <c r="AR15" s="296"/>
      <c r="AS15" s="418"/>
      <c r="AT15" s="405"/>
      <c r="AU15" s="405"/>
      <c r="AV15" s="302"/>
      <c r="AW15" s="292"/>
      <c r="AX15" s="293"/>
      <c r="AY15" s="293"/>
      <c r="AZ15" s="293">
        <v>2</v>
      </c>
      <c r="BA15" s="293"/>
      <c r="BB15" s="293"/>
      <c r="BC15" s="293"/>
      <c r="BD15" s="294"/>
      <c r="BE15" s="292">
        <f t="shared" si="4"/>
        <v>0.8</v>
      </c>
      <c r="BF15" s="293"/>
      <c r="BG15" s="293">
        <v>2</v>
      </c>
      <c r="BH15" s="294">
        <v>2</v>
      </c>
    </row>
    <row r="16" spans="1:162" ht="35.1" customHeight="1" thickBot="1" x14ac:dyDescent="0.45">
      <c r="A16" s="303" t="s">
        <v>22</v>
      </c>
      <c r="B16" s="419" t="s">
        <v>72</v>
      </c>
      <c r="C16" s="420" t="s">
        <v>277</v>
      </c>
      <c r="D16" s="421">
        <f t="shared" si="3"/>
        <v>0</v>
      </c>
      <c r="E16" s="422">
        <f t="shared" si="5"/>
        <v>10</v>
      </c>
      <c r="F16" s="423">
        <f t="shared" si="6"/>
        <v>10</v>
      </c>
      <c r="G16" s="424">
        <f t="shared" si="7"/>
        <v>10</v>
      </c>
      <c r="H16" s="424">
        <f t="shared" si="7"/>
        <v>0</v>
      </c>
      <c r="I16" s="425"/>
      <c r="J16" s="425"/>
      <c r="K16" s="425"/>
      <c r="L16" s="425"/>
      <c r="M16" s="426"/>
      <c r="N16" s="427"/>
      <c r="O16" s="424">
        <f t="shared" si="8"/>
        <v>0</v>
      </c>
      <c r="P16" s="428">
        <f t="shared" si="8"/>
        <v>0</v>
      </c>
      <c r="Q16" s="429">
        <v>10</v>
      </c>
      <c r="R16" s="309"/>
      <c r="S16" s="309"/>
      <c r="T16" s="430"/>
      <c r="U16" s="431"/>
      <c r="V16" s="309"/>
      <c r="W16" s="309"/>
      <c r="X16" s="310"/>
      <c r="Y16" s="432"/>
      <c r="Z16" s="309"/>
      <c r="AA16" s="309"/>
      <c r="AB16" s="430"/>
      <c r="AC16" s="308"/>
      <c r="AD16" s="309"/>
      <c r="AE16" s="309"/>
      <c r="AF16" s="310"/>
      <c r="AG16" s="432"/>
      <c r="AH16" s="309"/>
      <c r="AI16" s="309"/>
      <c r="AJ16" s="430"/>
      <c r="AK16" s="308"/>
      <c r="AL16" s="309"/>
      <c r="AM16" s="309"/>
      <c r="AN16" s="310"/>
      <c r="AO16" s="432"/>
      <c r="AP16" s="309"/>
      <c r="AQ16" s="309"/>
      <c r="AR16" s="430"/>
      <c r="AS16" s="308"/>
      <c r="AT16" s="309"/>
      <c r="AU16" s="309"/>
      <c r="AV16" s="310"/>
      <c r="AW16" s="308"/>
      <c r="AX16" s="309"/>
      <c r="AY16" s="309"/>
      <c r="AZ16" s="309"/>
      <c r="BA16" s="309"/>
      <c r="BB16" s="309"/>
      <c r="BC16" s="309"/>
      <c r="BD16" s="310"/>
      <c r="BE16" s="292"/>
      <c r="BF16" s="309"/>
      <c r="BG16" s="309"/>
      <c r="BH16" s="310"/>
      <c r="BT16" s="142"/>
    </row>
    <row r="17" spans="1:60" ht="45.6" customHeight="1" thickBot="1" x14ac:dyDescent="0.45">
      <c r="A17" s="311" t="s">
        <v>18</v>
      </c>
      <c r="B17" s="433" t="s">
        <v>38</v>
      </c>
      <c r="C17" s="434"/>
      <c r="D17" s="435">
        <f>SUM(D18:D26)</f>
        <v>40</v>
      </c>
      <c r="E17" s="324">
        <f>SUM(E18:E26)</f>
        <v>1000</v>
      </c>
      <c r="F17" s="325">
        <f t="shared" ref="F17:BH17" si="9">SUM(F18:F26)</f>
        <v>479</v>
      </c>
      <c r="G17" s="325">
        <f t="shared" si="9"/>
        <v>128</v>
      </c>
      <c r="H17" s="325">
        <f t="shared" si="9"/>
        <v>196</v>
      </c>
      <c r="I17" s="325">
        <f t="shared" si="9"/>
        <v>95</v>
      </c>
      <c r="J17" s="325">
        <f t="shared" si="9"/>
        <v>86</v>
      </c>
      <c r="K17" s="325">
        <f t="shared" si="9"/>
        <v>0</v>
      </c>
      <c r="L17" s="325">
        <f t="shared" si="9"/>
        <v>15</v>
      </c>
      <c r="M17" s="325">
        <f t="shared" si="9"/>
        <v>0</v>
      </c>
      <c r="N17" s="325">
        <f t="shared" si="9"/>
        <v>0</v>
      </c>
      <c r="O17" s="325">
        <f t="shared" si="9"/>
        <v>155</v>
      </c>
      <c r="P17" s="325">
        <f t="shared" si="9"/>
        <v>521</v>
      </c>
      <c r="Q17" s="325">
        <f t="shared" si="9"/>
        <v>48</v>
      </c>
      <c r="R17" s="325">
        <f t="shared" si="9"/>
        <v>72</v>
      </c>
      <c r="S17" s="325">
        <f t="shared" si="9"/>
        <v>75</v>
      </c>
      <c r="T17" s="436">
        <f t="shared" si="9"/>
        <v>280</v>
      </c>
      <c r="U17" s="324">
        <f t="shared" si="9"/>
        <v>16</v>
      </c>
      <c r="V17" s="325">
        <f t="shared" si="9"/>
        <v>32</v>
      </c>
      <c r="W17" s="325">
        <f t="shared" si="9"/>
        <v>20</v>
      </c>
      <c r="X17" s="436">
        <f t="shared" si="9"/>
        <v>57</v>
      </c>
      <c r="Y17" s="324">
        <f t="shared" si="9"/>
        <v>8</v>
      </c>
      <c r="Z17" s="325">
        <f t="shared" si="9"/>
        <v>8</v>
      </c>
      <c r="AA17" s="325">
        <f t="shared" si="9"/>
        <v>15</v>
      </c>
      <c r="AB17" s="436">
        <f t="shared" si="9"/>
        <v>44</v>
      </c>
      <c r="AC17" s="324">
        <f t="shared" si="9"/>
        <v>16</v>
      </c>
      <c r="AD17" s="325">
        <f t="shared" si="9"/>
        <v>30</v>
      </c>
      <c r="AE17" s="325">
        <f t="shared" si="9"/>
        <v>15</v>
      </c>
      <c r="AF17" s="436">
        <f t="shared" si="9"/>
        <v>39</v>
      </c>
      <c r="AG17" s="324">
        <f t="shared" si="9"/>
        <v>24</v>
      </c>
      <c r="AH17" s="325">
        <f t="shared" si="9"/>
        <v>24</v>
      </c>
      <c r="AI17" s="325">
        <f t="shared" si="9"/>
        <v>20</v>
      </c>
      <c r="AJ17" s="436">
        <f t="shared" si="9"/>
        <v>57</v>
      </c>
      <c r="AK17" s="324">
        <f t="shared" si="9"/>
        <v>0</v>
      </c>
      <c r="AL17" s="325">
        <f t="shared" si="9"/>
        <v>0</v>
      </c>
      <c r="AM17" s="325">
        <f t="shared" si="9"/>
        <v>0</v>
      </c>
      <c r="AN17" s="436">
        <f t="shared" si="9"/>
        <v>0</v>
      </c>
      <c r="AO17" s="324">
        <f t="shared" si="9"/>
        <v>16</v>
      </c>
      <c r="AP17" s="325">
        <f t="shared" si="9"/>
        <v>30</v>
      </c>
      <c r="AQ17" s="325">
        <f t="shared" si="9"/>
        <v>10</v>
      </c>
      <c r="AR17" s="436">
        <f t="shared" si="9"/>
        <v>44</v>
      </c>
      <c r="AS17" s="324">
        <f t="shared" si="9"/>
        <v>0</v>
      </c>
      <c r="AT17" s="325">
        <f t="shared" si="9"/>
        <v>0</v>
      </c>
      <c r="AU17" s="325">
        <f t="shared" si="9"/>
        <v>0</v>
      </c>
      <c r="AV17" s="436">
        <f t="shared" si="9"/>
        <v>0</v>
      </c>
      <c r="AW17" s="324">
        <f t="shared" si="9"/>
        <v>19</v>
      </c>
      <c r="AX17" s="325">
        <f t="shared" si="9"/>
        <v>5</v>
      </c>
      <c r="AY17" s="325">
        <f t="shared" si="9"/>
        <v>3</v>
      </c>
      <c r="AZ17" s="325">
        <f t="shared" si="9"/>
        <v>1</v>
      </c>
      <c r="BA17" s="325">
        <f t="shared" si="9"/>
        <v>4</v>
      </c>
      <c r="BB17" s="325">
        <f t="shared" si="9"/>
        <v>4</v>
      </c>
      <c r="BC17" s="325">
        <f t="shared" si="9"/>
        <v>4</v>
      </c>
      <c r="BD17" s="436">
        <f t="shared" si="9"/>
        <v>0</v>
      </c>
      <c r="BE17" s="324">
        <f t="shared" si="9"/>
        <v>19.16</v>
      </c>
      <c r="BF17" s="325">
        <f t="shared" si="9"/>
        <v>18</v>
      </c>
      <c r="BG17" s="325">
        <f t="shared" si="9"/>
        <v>0</v>
      </c>
      <c r="BH17" s="327">
        <f t="shared" si="9"/>
        <v>0</v>
      </c>
    </row>
    <row r="18" spans="1:60" ht="35.1" customHeight="1" x14ac:dyDescent="0.4">
      <c r="A18" s="314" t="s">
        <v>10</v>
      </c>
      <c r="B18" s="437" t="s">
        <v>111</v>
      </c>
      <c r="C18" s="438" t="s">
        <v>76</v>
      </c>
      <c r="D18" s="265">
        <f t="shared" ref="D18:D26" si="10">SUM(AW18:BD18)</f>
        <v>8</v>
      </c>
      <c r="E18" s="267">
        <f>SUM(F18,P18)</f>
        <v>200</v>
      </c>
      <c r="F18" s="268">
        <f t="shared" ref="F18:F26" si="11">SUM(G18:H18,O18)</f>
        <v>78</v>
      </c>
      <c r="G18" s="269">
        <f t="shared" ref="G18:H26" si="12">SUM(Q18,U18,Y18,AC18,AG18,AK18,AO18,AS18)</f>
        <v>16</v>
      </c>
      <c r="H18" s="269">
        <f t="shared" si="12"/>
        <v>32</v>
      </c>
      <c r="I18" s="439">
        <v>32</v>
      </c>
      <c r="J18" s="271"/>
      <c r="K18" s="271"/>
      <c r="L18" s="271"/>
      <c r="M18" s="271"/>
      <c r="N18" s="271"/>
      <c r="O18" s="269">
        <f t="shared" ref="O18:P26" si="13">SUM(S18,W18,AA18,AE18,AI18,AM18,AQ18,AU18)</f>
        <v>30</v>
      </c>
      <c r="P18" s="272">
        <f>SUM(T18,X18,AB18,AF18,AJ18,AN18,AR18,AV18)</f>
        <v>122</v>
      </c>
      <c r="Q18" s="273">
        <v>8</v>
      </c>
      <c r="R18" s="274">
        <v>16</v>
      </c>
      <c r="S18" s="275">
        <v>20</v>
      </c>
      <c r="T18" s="276">
        <v>81</v>
      </c>
      <c r="U18" s="440">
        <v>8</v>
      </c>
      <c r="V18" s="274">
        <v>16</v>
      </c>
      <c r="W18" s="275">
        <v>10</v>
      </c>
      <c r="X18" s="287">
        <v>41</v>
      </c>
      <c r="Y18" s="281"/>
      <c r="Z18" s="275"/>
      <c r="AA18" s="275"/>
      <c r="AB18" s="276"/>
      <c r="AC18" s="286"/>
      <c r="AD18" s="275"/>
      <c r="AE18" s="275"/>
      <c r="AF18" s="287"/>
      <c r="AG18" s="286"/>
      <c r="AH18" s="275"/>
      <c r="AI18" s="275"/>
      <c r="AJ18" s="287"/>
      <c r="AK18" s="281"/>
      <c r="AL18" s="275"/>
      <c r="AM18" s="275"/>
      <c r="AN18" s="276"/>
      <c r="AO18" s="286"/>
      <c r="AP18" s="275"/>
      <c r="AQ18" s="275"/>
      <c r="AR18" s="276"/>
      <c r="AS18" s="286"/>
      <c r="AT18" s="275"/>
      <c r="AU18" s="275"/>
      <c r="AV18" s="287"/>
      <c r="AW18" s="286">
        <v>5</v>
      </c>
      <c r="AX18" s="275">
        <v>3</v>
      </c>
      <c r="AY18" s="275"/>
      <c r="AZ18" s="275"/>
      <c r="BA18" s="275"/>
      <c r="BB18" s="275"/>
      <c r="BC18" s="275"/>
      <c r="BD18" s="287"/>
      <c r="BE18" s="282">
        <f t="shared" ref="BE18:BE26" si="14">SUM(F18)/25</f>
        <v>3.12</v>
      </c>
      <c r="BF18" s="275"/>
      <c r="BG18" s="275"/>
      <c r="BH18" s="287"/>
    </row>
    <row r="19" spans="1:60" ht="35.1" customHeight="1" x14ac:dyDescent="0.4">
      <c r="A19" s="320" t="s">
        <v>9</v>
      </c>
      <c r="B19" s="177" t="s">
        <v>231</v>
      </c>
      <c r="C19" s="441" t="s">
        <v>272</v>
      </c>
      <c r="D19" s="398">
        <f t="shared" si="10"/>
        <v>3</v>
      </c>
      <c r="E19" s="400">
        <f t="shared" ref="E19:E26" si="15">SUM(F19,P19)</f>
        <v>75</v>
      </c>
      <c r="F19" s="401">
        <f>SUM(G19:H19,O19)</f>
        <v>31</v>
      </c>
      <c r="G19" s="402">
        <f t="shared" si="12"/>
        <v>8</v>
      </c>
      <c r="H19" s="402">
        <f t="shared" si="12"/>
        <v>8</v>
      </c>
      <c r="I19" s="403">
        <v>8</v>
      </c>
      <c r="J19" s="403"/>
      <c r="K19" s="403"/>
      <c r="L19" s="403"/>
      <c r="M19" s="403"/>
      <c r="N19" s="403"/>
      <c r="O19" s="402">
        <f t="shared" si="13"/>
        <v>15</v>
      </c>
      <c r="P19" s="404">
        <f t="shared" si="13"/>
        <v>44</v>
      </c>
      <c r="Q19" s="417"/>
      <c r="R19" s="405"/>
      <c r="S19" s="293"/>
      <c r="T19" s="296"/>
      <c r="U19" s="292"/>
      <c r="V19" s="293"/>
      <c r="W19" s="293"/>
      <c r="X19" s="294"/>
      <c r="Y19" s="417">
        <v>8</v>
      </c>
      <c r="Z19" s="405">
        <v>8</v>
      </c>
      <c r="AA19" s="293">
        <v>15</v>
      </c>
      <c r="AB19" s="296">
        <v>44</v>
      </c>
      <c r="AC19" s="292"/>
      <c r="AD19" s="293"/>
      <c r="AE19" s="293"/>
      <c r="AF19" s="294"/>
      <c r="AG19" s="292"/>
      <c r="AH19" s="293"/>
      <c r="AI19" s="293"/>
      <c r="AJ19" s="294"/>
      <c r="AK19" s="295"/>
      <c r="AL19" s="293"/>
      <c r="AM19" s="293"/>
      <c r="AN19" s="296"/>
      <c r="AO19" s="292"/>
      <c r="AP19" s="293"/>
      <c r="AQ19" s="293"/>
      <c r="AR19" s="296"/>
      <c r="AS19" s="292"/>
      <c r="AT19" s="293"/>
      <c r="AU19" s="293"/>
      <c r="AV19" s="294"/>
      <c r="AW19" s="292"/>
      <c r="AX19" s="293"/>
      <c r="AY19" s="293">
        <v>3</v>
      </c>
      <c r="AZ19" s="293"/>
      <c r="BA19" s="293"/>
      <c r="BB19" s="293"/>
      <c r="BC19" s="293"/>
      <c r="BD19" s="294"/>
      <c r="BE19" s="292">
        <f t="shared" si="14"/>
        <v>1.24</v>
      </c>
      <c r="BF19" s="293"/>
      <c r="BG19" s="293"/>
      <c r="BH19" s="294"/>
    </row>
    <row r="20" spans="1:60" ht="35.1" customHeight="1" x14ac:dyDescent="0.4">
      <c r="A20" s="320" t="s">
        <v>8</v>
      </c>
      <c r="B20" s="177" t="s">
        <v>74</v>
      </c>
      <c r="C20" s="441" t="s">
        <v>83</v>
      </c>
      <c r="D20" s="398">
        <f t="shared" si="10"/>
        <v>6</v>
      </c>
      <c r="E20" s="400">
        <f t="shared" si="15"/>
        <v>150</v>
      </c>
      <c r="F20" s="401">
        <f t="shared" si="11"/>
        <v>73</v>
      </c>
      <c r="G20" s="402">
        <f t="shared" si="12"/>
        <v>16</v>
      </c>
      <c r="H20" s="402">
        <f t="shared" si="12"/>
        <v>32</v>
      </c>
      <c r="I20" s="403">
        <v>24</v>
      </c>
      <c r="J20" s="403">
        <v>8</v>
      </c>
      <c r="K20" s="403"/>
      <c r="L20" s="403"/>
      <c r="M20" s="403"/>
      <c r="N20" s="403"/>
      <c r="O20" s="402">
        <f t="shared" si="13"/>
        <v>25</v>
      </c>
      <c r="P20" s="404">
        <f t="shared" si="13"/>
        <v>77</v>
      </c>
      <c r="Q20" s="417">
        <v>8</v>
      </c>
      <c r="R20" s="405">
        <v>16</v>
      </c>
      <c r="S20" s="293">
        <v>15</v>
      </c>
      <c r="T20" s="296">
        <v>61</v>
      </c>
      <c r="U20" s="418">
        <v>8</v>
      </c>
      <c r="V20" s="405">
        <v>16</v>
      </c>
      <c r="W20" s="293">
        <v>10</v>
      </c>
      <c r="X20" s="294">
        <v>16</v>
      </c>
      <c r="Y20" s="417"/>
      <c r="Z20" s="405"/>
      <c r="AA20" s="293"/>
      <c r="AB20" s="296"/>
      <c r="AC20" s="292"/>
      <c r="AD20" s="293"/>
      <c r="AE20" s="293"/>
      <c r="AF20" s="294"/>
      <c r="AG20" s="292"/>
      <c r="AH20" s="293"/>
      <c r="AI20" s="293"/>
      <c r="AJ20" s="294"/>
      <c r="AK20" s="295"/>
      <c r="AL20" s="293"/>
      <c r="AM20" s="293"/>
      <c r="AN20" s="296"/>
      <c r="AO20" s="292"/>
      <c r="AP20" s="293"/>
      <c r="AQ20" s="293"/>
      <c r="AR20" s="296"/>
      <c r="AS20" s="292"/>
      <c r="AT20" s="293"/>
      <c r="AU20" s="293"/>
      <c r="AV20" s="294"/>
      <c r="AW20" s="292">
        <v>4</v>
      </c>
      <c r="AX20" s="293">
        <v>2</v>
      </c>
      <c r="AY20" s="293"/>
      <c r="AZ20" s="293"/>
      <c r="BA20" s="293"/>
      <c r="BB20" s="293"/>
      <c r="BC20" s="293"/>
      <c r="BD20" s="294"/>
      <c r="BE20" s="292">
        <f t="shared" si="14"/>
        <v>2.92</v>
      </c>
      <c r="BF20" s="293"/>
      <c r="BG20" s="293"/>
      <c r="BH20" s="294"/>
    </row>
    <row r="21" spans="1:60" ht="35.1" customHeight="1" x14ac:dyDescent="0.4">
      <c r="A21" s="367" t="s">
        <v>7</v>
      </c>
      <c r="B21" s="177" t="s">
        <v>288</v>
      </c>
      <c r="C21" s="441" t="s">
        <v>77</v>
      </c>
      <c r="D21" s="398">
        <f t="shared" si="10"/>
        <v>5</v>
      </c>
      <c r="E21" s="400">
        <f t="shared" si="15"/>
        <v>125</v>
      </c>
      <c r="F21" s="401">
        <f t="shared" si="11"/>
        <v>52</v>
      </c>
      <c r="G21" s="402">
        <f t="shared" si="12"/>
        <v>16</v>
      </c>
      <c r="H21" s="402">
        <f t="shared" si="12"/>
        <v>16</v>
      </c>
      <c r="I21" s="403"/>
      <c r="J21" s="403">
        <v>16</v>
      </c>
      <c r="K21" s="403"/>
      <c r="L21" s="403"/>
      <c r="M21" s="403"/>
      <c r="N21" s="403"/>
      <c r="O21" s="402">
        <f t="shared" si="13"/>
        <v>20</v>
      </c>
      <c r="P21" s="404">
        <f t="shared" si="13"/>
        <v>73</v>
      </c>
      <c r="Q21" s="417">
        <v>16</v>
      </c>
      <c r="R21" s="405">
        <v>16</v>
      </c>
      <c r="S21" s="293">
        <v>20</v>
      </c>
      <c r="T21" s="296">
        <v>73</v>
      </c>
      <c r="U21" s="292"/>
      <c r="V21" s="293"/>
      <c r="W21" s="293"/>
      <c r="X21" s="294"/>
      <c r="Y21" s="417"/>
      <c r="Z21" s="405"/>
      <c r="AA21" s="293"/>
      <c r="AB21" s="296"/>
      <c r="AC21" s="292"/>
      <c r="AD21" s="293"/>
      <c r="AE21" s="293"/>
      <c r="AF21" s="294"/>
      <c r="AG21" s="292"/>
      <c r="AH21" s="293"/>
      <c r="AI21" s="293"/>
      <c r="AJ21" s="294"/>
      <c r="AK21" s="295"/>
      <c r="AL21" s="293"/>
      <c r="AM21" s="293"/>
      <c r="AN21" s="296"/>
      <c r="AO21" s="292"/>
      <c r="AP21" s="293"/>
      <c r="AQ21" s="293"/>
      <c r="AR21" s="296"/>
      <c r="AS21" s="292"/>
      <c r="AT21" s="293"/>
      <c r="AU21" s="293"/>
      <c r="AV21" s="294"/>
      <c r="AW21" s="292">
        <v>5</v>
      </c>
      <c r="AX21" s="293"/>
      <c r="AY21" s="293"/>
      <c r="AZ21" s="293"/>
      <c r="BA21" s="293"/>
      <c r="BB21" s="293"/>
      <c r="BC21" s="293"/>
      <c r="BD21" s="294"/>
      <c r="BE21" s="292">
        <f t="shared" si="14"/>
        <v>2.08</v>
      </c>
      <c r="BF21" s="293"/>
      <c r="BG21" s="293"/>
      <c r="BH21" s="294"/>
    </row>
    <row r="22" spans="1:60" ht="35.1" customHeight="1" x14ac:dyDescent="0.4">
      <c r="A22" s="314" t="s">
        <v>6</v>
      </c>
      <c r="B22" s="177" t="s">
        <v>91</v>
      </c>
      <c r="C22" s="441" t="s">
        <v>80</v>
      </c>
      <c r="D22" s="398">
        <f t="shared" si="10"/>
        <v>4</v>
      </c>
      <c r="E22" s="400">
        <f>SUM(F22,P22)</f>
        <v>100</v>
      </c>
      <c r="F22" s="401">
        <f>SUM(G22:H22,O22)</f>
        <v>56</v>
      </c>
      <c r="G22" s="402">
        <f t="shared" ref="G22:H25" si="16">SUM(Q22,U22,Y22,AC22,AG22,AK22,AO22,AS22)</f>
        <v>16</v>
      </c>
      <c r="H22" s="402">
        <f t="shared" si="16"/>
        <v>30</v>
      </c>
      <c r="I22" s="403"/>
      <c r="J22" s="442">
        <v>15</v>
      </c>
      <c r="K22" s="442"/>
      <c r="L22" s="442">
        <v>15</v>
      </c>
      <c r="M22" s="442"/>
      <c r="N22" s="403"/>
      <c r="O22" s="402">
        <f t="shared" ref="O22:P25" si="17">SUM(S22,W22,AA22,AE22,AI22,AM22,AQ22,AU22)</f>
        <v>10</v>
      </c>
      <c r="P22" s="404">
        <f t="shared" si="17"/>
        <v>44</v>
      </c>
      <c r="Q22" s="295"/>
      <c r="R22" s="293"/>
      <c r="S22" s="293"/>
      <c r="T22" s="296"/>
      <c r="U22" s="292"/>
      <c r="V22" s="293"/>
      <c r="W22" s="293"/>
      <c r="X22" s="294"/>
      <c r="Y22" s="295"/>
      <c r="Z22" s="293"/>
      <c r="AA22" s="293"/>
      <c r="AB22" s="296"/>
      <c r="AC22" s="292"/>
      <c r="AD22" s="293"/>
      <c r="AE22" s="293"/>
      <c r="AF22" s="294"/>
      <c r="AG22" s="292"/>
      <c r="AH22" s="293"/>
      <c r="AI22" s="293"/>
      <c r="AJ22" s="294"/>
      <c r="AK22" s="417"/>
      <c r="AL22" s="405"/>
      <c r="AM22" s="293"/>
      <c r="AN22" s="296"/>
      <c r="AO22" s="418">
        <v>16</v>
      </c>
      <c r="AP22" s="405">
        <v>30</v>
      </c>
      <c r="AQ22" s="293">
        <v>10</v>
      </c>
      <c r="AR22" s="296">
        <v>44</v>
      </c>
      <c r="AS22" s="292"/>
      <c r="AT22" s="293"/>
      <c r="AU22" s="293"/>
      <c r="AV22" s="294"/>
      <c r="AW22" s="292"/>
      <c r="AX22" s="293"/>
      <c r="AY22" s="293"/>
      <c r="AZ22" s="293"/>
      <c r="BA22" s="293"/>
      <c r="BB22" s="293"/>
      <c r="BC22" s="293">
        <v>4</v>
      </c>
      <c r="BD22" s="294"/>
      <c r="BE22" s="292">
        <f t="shared" si="14"/>
        <v>2.2400000000000002</v>
      </c>
      <c r="BF22" s="293">
        <v>4</v>
      </c>
      <c r="BG22" s="293"/>
      <c r="BH22" s="294"/>
    </row>
    <row r="23" spans="1:60" ht="37.35" customHeight="1" x14ac:dyDescent="0.4">
      <c r="A23" s="367" t="s">
        <v>5</v>
      </c>
      <c r="B23" s="437" t="s">
        <v>64</v>
      </c>
      <c r="C23" s="438" t="s">
        <v>116</v>
      </c>
      <c r="D23" s="398">
        <f t="shared" si="10"/>
        <v>3</v>
      </c>
      <c r="E23" s="267">
        <f>SUM(F23,P23)</f>
        <v>75</v>
      </c>
      <c r="F23" s="268">
        <f>SUM(G23:H23,O23)</f>
        <v>52</v>
      </c>
      <c r="G23" s="269">
        <f t="shared" si="16"/>
        <v>16</v>
      </c>
      <c r="H23" s="269">
        <f t="shared" si="16"/>
        <v>16</v>
      </c>
      <c r="I23" s="271">
        <v>8</v>
      </c>
      <c r="J23" s="439">
        <v>8</v>
      </c>
      <c r="K23" s="439"/>
      <c r="L23" s="439"/>
      <c r="M23" s="439"/>
      <c r="N23" s="271"/>
      <c r="O23" s="269">
        <f t="shared" si="17"/>
        <v>20</v>
      </c>
      <c r="P23" s="272">
        <f t="shared" si="17"/>
        <v>23</v>
      </c>
      <c r="Q23" s="281"/>
      <c r="R23" s="275"/>
      <c r="S23" s="275"/>
      <c r="T23" s="276"/>
      <c r="U23" s="286"/>
      <c r="V23" s="275"/>
      <c r="W23" s="275"/>
      <c r="X23" s="287"/>
      <c r="Y23" s="273"/>
      <c r="Z23" s="274"/>
      <c r="AA23" s="275"/>
      <c r="AB23" s="276"/>
      <c r="AC23" s="440"/>
      <c r="AD23" s="274"/>
      <c r="AE23" s="275"/>
      <c r="AF23" s="287"/>
      <c r="AG23" s="440">
        <v>16</v>
      </c>
      <c r="AH23" s="274">
        <v>16</v>
      </c>
      <c r="AI23" s="275">
        <v>20</v>
      </c>
      <c r="AJ23" s="287">
        <v>23</v>
      </c>
      <c r="AK23" s="281"/>
      <c r="AL23" s="275"/>
      <c r="AM23" s="275"/>
      <c r="AN23" s="276"/>
      <c r="AO23" s="286"/>
      <c r="AP23" s="275"/>
      <c r="AQ23" s="275"/>
      <c r="AR23" s="276"/>
      <c r="AS23" s="286"/>
      <c r="AT23" s="275"/>
      <c r="AU23" s="275"/>
      <c r="AV23" s="287"/>
      <c r="AW23" s="286"/>
      <c r="AX23" s="275"/>
      <c r="AY23" s="275"/>
      <c r="AZ23" s="275">
        <v>1</v>
      </c>
      <c r="BA23" s="275">
        <v>2</v>
      </c>
      <c r="BB23" s="275"/>
      <c r="BC23" s="275"/>
      <c r="BD23" s="287"/>
      <c r="BE23" s="292">
        <f t="shared" si="14"/>
        <v>2.08</v>
      </c>
      <c r="BF23" s="275">
        <v>3</v>
      </c>
      <c r="BG23" s="275"/>
      <c r="BH23" s="294"/>
    </row>
    <row r="24" spans="1:60" ht="35.1" customHeight="1" x14ac:dyDescent="0.4">
      <c r="A24" s="320" t="s">
        <v>20</v>
      </c>
      <c r="B24" s="177" t="s">
        <v>216</v>
      </c>
      <c r="C24" s="441" t="s">
        <v>77</v>
      </c>
      <c r="D24" s="398">
        <f t="shared" si="10"/>
        <v>5</v>
      </c>
      <c r="E24" s="400">
        <f>SUM(F24,P24)</f>
        <v>125</v>
      </c>
      <c r="F24" s="401">
        <f>SUM(G24:H24,O24)</f>
        <v>60</v>
      </c>
      <c r="G24" s="402">
        <f t="shared" si="16"/>
        <v>16</v>
      </c>
      <c r="H24" s="402">
        <f t="shared" si="16"/>
        <v>24</v>
      </c>
      <c r="I24" s="403"/>
      <c r="J24" s="403">
        <v>24</v>
      </c>
      <c r="K24" s="403"/>
      <c r="L24" s="403"/>
      <c r="M24" s="403"/>
      <c r="N24" s="403"/>
      <c r="O24" s="402">
        <f t="shared" si="17"/>
        <v>20</v>
      </c>
      <c r="P24" s="404">
        <f t="shared" si="17"/>
        <v>65</v>
      </c>
      <c r="Q24" s="417">
        <v>16</v>
      </c>
      <c r="R24" s="405">
        <v>24</v>
      </c>
      <c r="S24" s="293">
        <v>20</v>
      </c>
      <c r="T24" s="296">
        <v>65</v>
      </c>
      <c r="U24" s="418"/>
      <c r="V24" s="405"/>
      <c r="W24" s="293"/>
      <c r="X24" s="294"/>
      <c r="Y24" s="417"/>
      <c r="Z24" s="405"/>
      <c r="AA24" s="293"/>
      <c r="AB24" s="296"/>
      <c r="AC24" s="292"/>
      <c r="AD24" s="293"/>
      <c r="AE24" s="293"/>
      <c r="AF24" s="294"/>
      <c r="AG24" s="292"/>
      <c r="AH24" s="293"/>
      <c r="AI24" s="293"/>
      <c r="AJ24" s="294"/>
      <c r="AK24" s="295"/>
      <c r="AL24" s="293"/>
      <c r="AM24" s="293"/>
      <c r="AN24" s="296"/>
      <c r="AO24" s="292"/>
      <c r="AP24" s="293"/>
      <c r="AQ24" s="293"/>
      <c r="AR24" s="296"/>
      <c r="AS24" s="292"/>
      <c r="AT24" s="293"/>
      <c r="AU24" s="293"/>
      <c r="AV24" s="294"/>
      <c r="AW24" s="292">
        <v>5</v>
      </c>
      <c r="AX24" s="293"/>
      <c r="AY24" s="293"/>
      <c r="AZ24" s="293"/>
      <c r="BA24" s="293"/>
      <c r="BB24" s="293"/>
      <c r="BC24" s="293"/>
      <c r="BD24" s="294"/>
      <c r="BE24" s="292">
        <f t="shared" si="14"/>
        <v>2.4</v>
      </c>
      <c r="BF24" s="293">
        <f>SUM(AW24:BD24)</f>
        <v>5</v>
      </c>
      <c r="BG24" s="293"/>
      <c r="BH24" s="294"/>
    </row>
    <row r="25" spans="1:60" ht="35.1" customHeight="1" x14ac:dyDescent="0.4">
      <c r="A25" s="367" t="s">
        <v>21</v>
      </c>
      <c r="B25" s="177" t="s">
        <v>61</v>
      </c>
      <c r="C25" s="441" t="s">
        <v>275</v>
      </c>
      <c r="D25" s="398">
        <f t="shared" si="10"/>
        <v>2</v>
      </c>
      <c r="E25" s="400">
        <f>SUM(F25,P25)</f>
        <v>50</v>
      </c>
      <c r="F25" s="401">
        <f>SUM(G25:H25,O25)</f>
        <v>16</v>
      </c>
      <c r="G25" s="402">
        <f t="shared" si="16"/>
        <v>8</v>
      </c>
      <c r="H25" s="402">
        <f t="shared" si="16"/>
        <v>8</v>
      </c>
      <c r="I25" s="403">
        <v>8</v>
      </c>
      <c r="J25" s="403"/>
      <c r="K25" s="403"/>
      <c r="L25" s="403"/>
      <c r="M25" s="403"/>
      <c r="N25" s="403"/>
      <c r="O25" s="402">
        <f t="shared" si="17"/>
        <v>0</v>
      </c>
      <c r="P25" s="404">
        <f t="shared" si="17"/>
        <v>34</v>
      </c>
      <c r="Q25" s="295"/>
      <c r="R25" s="293"/>
      <c r="S25" s="293"/>
      <c r="T25" s="296"/>
      <c r="U25" s="292"/>
      <c r="V25" s="293"/>
      <c r="W25" s="293"/>
      <c r="X25" s="294"/>
      <c r="Y25" s="417"/>
      <c r="Z25" s="405"/>
      <c r="AA25" s="293"/>
      <c r="AB25" s="296"/>
      <c r="AC25" s="418"/>
      <c r="AD25" s="405"/>
      <c r="AE25" s="293"/>
      <c r="AF25" s="294"/>
      <c r="AG25" s="418">
        <v>8</v>
      </c>
      <c r="AH25" s="405">
        <v>8</v>
      </c>
      <c r="AI25" s="293">
        <v>0</v>
      </c>
      <c r="AJ25" s="294">
        <v>34</v>
      </c>
      <c r="AK25" s="295"/>
      <c r="AL25" s="293"/>
      <c r="AM25" s="293"/>
      <c r="AN25" s="296"/>
      <c r="AO25" s="292"/>
      <c r="AP25" s="293"/>
      <c r="AQ25" s="293"/>
      <c r="AR25" s="296"/>
      <c r="AS25" s="292"/>
      <c r="AT25" s="293"/>
      <c r="AU25" s="293"/>
      <c r="AV25" s="294"/>
      <c r="AW25" s="292"/>
      <c r="AX25" s="293"/>
      <c r="AY25" s="293"/>
      <c r="AZ25" s="293"/>
      <c r="BA25" s="293">
        <v>2</v>
      </c>
      <c r="BB25" s="293"/>
      <c r="BC25" s="293"/>
      <c r="BD25" s="294"/>
      <c r="BE25" s="292">
        <f t="shared" si="14"/>
        <v>0.64</v>
      </c>
      <c r="BF25" s="293">
        <f>SUM(AW25:BD25)</f>
        <v>2</v>
      </c>
      <c r="BG25" s="293"/>
      <c r="BH25" s="294"/>
    </row>
    <row r="26" spans="1:60" ht="35.1" customHeight="1" thickBot="1" x14ac:dyDescent="0.45">
      <c r="A26" s="368" t="s">
        <v>22</v>
      </c>
      <c r="B26" s="443" t="s">
        <v>287</v>
      </c>
      <c r="C26" s="441" t="s">
        <v>79</v>
      </c>
      <c r="D26" s="398">
        <f t="shared" si="10"/>
        <v>4</v>
      </c>
      <c r="E26" s="400">
        <f t="shared" si="15"/>
        <v>100</v>
      </c>
      <c r="F26" s="401">
        <f t="shared" si="11"/>
        <v>61</v>
      </c>
      <c r="G26" s="402">
        <f t="shared" si="12"/>
        <v>16</v>
      </c>
      <c r="H26" s="402">
        <f t="shared" si="12"/>
        <v>30</v>
      </c>
      <c r="I26" s="442">
        <v>15</v>
      </c>
      <c r="J26" s="442">
        <v>15</v>
      </c>
      <c r="K26" s="442"/>
      <c r="L26" s="403"/>
      <c r="M26" s="403"/>
      <c r="N26" s="403"/>
      <c r="O26" s="402">
        <f t="shared" si="13"/>
        <v>15</v>
      </c>
      <c r="P26" s="404">
        <f t="shared" si="13"/>
        <v>39</v>
      </c>
      <c r="Q26" s="295"/>
      <c r="R26" s="293"/>
      <c r="S26" s="293"/>
      <c r="T26" s="296"/>
      <c r="U26" s="292"/>
      <c r="V26" s="293"/>
      <c r="W26" s="293"/>
      <c r="X26" s="294"/>
      <c r="Y26" s="295"/>
      <c r="Z26" s="293"/>
      <c r="AA26" s="293"/>
      <c r="AB26" s="296"/>
      <c r="AC26" s="444">
        <v>16</v>
      </c>
      <c r="AD26" s="445">
        <v>30</v>
      </c>
      <c r="AE26" s="446">
        <v>15</v>
      </c>
      <c r="AF26" s="447">
        <v>39</v>
      </c>
      <c r="AG26" s="418"/>
      <c r="AH26" s="405"/>
      <c r="AI26" s="293"/>
      <c r="AJ26" s="294"/>
      <c r="AK26" s="417"/>
      <c r="AL26" s="405"/>
      <c r="AM26" s="293"/>
      <c r="AN26" s="296"/>
      <c r="AO26" s="292"/>
      <c r="AP26" s="293"/>
      <c r="AQ26" s="293"/>
      <c r="AR26" s="296"/>
      <c r="AS26" s="292"/>
      <c r="AT26" s="293"/>
      <c r="AU26" s="293"/>
      <c r="AV26" s="294"/>
      <c r="AW26" s="292"/>
      <c r="AX26" s="293"/>
      <c r="AY26" s="293"/>
      <c r="AZ26" s="293"/>
      <c r="BA26" s="293"/>
      <c r="BB26" s="293">
        <v>4</v>
      </c>
      <c r="BC26" s="293"/>
      <c r="BD26" s="294"/>
      <c r="BE26" s="292">
        <f t="shared" si="14"/>
        <v>2.44</v>
      </c>
      <c r="BF26" s="293">
        <v>4</v>
      </c>
      <c r="BG26" s="293"/>
      <c r="BH26" s="447"/>
    </row>
    <row r="27" spans="1:60" ht="45.6" customHeight="1" thickBot="1" x14ac:dyDescent="0.45">
      <c r="A27" s="322" t="s">
        <v>19</v>
      </c>
      <c r="B27" s="448" t="s">
        <v>39</v>
      </c>
      <c r="C27" s="434"/>
      <c r="D27" s="435">
        <f>SUM(D28,D41)</f>
        <v>90</v>
      </c>
      <c r="E27" s="324"/>
      <c r="F27" s="325"/>
      <c r="G27" s="326"/>
      <c r="H27" s="326"/>
      <c r="I27" s="326"/>
      <c r="J27" s="326"/>
      <c r="K27" s="326"/>
      <c r="L27" s="326"/>
      <c r="M27" s="326"/>
      <c r="N27" s="326"/>
      <c r="O27" s="326"/>
      <c r="P27" s="327"/>
      <c r="Q27" s="328"/>
      <c r="R27" s="326"/>
      <c r="S27" s="326"/>
      <c r="T27" s="329"/>
      <c r="U27" s="330"/>
      <c r="V27" s="326"/>
      <c r="W27" s="326"/>
      <c r="X27" s="331"/>
      <c r="Y27" s="328"/>
      <c r="Z27" s="326"/>
      <c r="AA27" s="326"/>
      <c r="AB27" s="329"/>
      <c r="AC27" s="330"/>
      <c r="AD27" s="326"/>
      <c r="AE27" s="326"/>
      <c r="AF27" s="331"/>
      <c r="AG27" s="330"/>
      <c r="AH27" s="326"/>
      <c r="AI27" s="326"/>
      <c r="AJ27" s="331"/>
      <c r="AK27" s="328"/>
      <c r="AL27" s="326"/>
      <c r="AM27" s="326"/>
      <c r="AN27" s="329"/>
      <c r="AO27" s="330"/>
      <c r="AP27" s="326"/>
      <c r="AQ27" s="326"/>
      <c r="AR27" s="329"/>
      <c r="AS27" s="330"/>
      <c r="AT27" s="326"/>
      <c r="AU27" s="326"/>
      <c r="AV27" s="331"/>
      <c r="AW27" s="330"/>
      <c r="AX27" s="326"/>
      <c r="AY27" s="326"/>
      <c r="AZ27" s="326"/>
      <c r="BA27" s="326"/>
      <c r="BB27" s="326"/>
      <c r="BC27" s="326"/>
      <c r="BD27" s="331"/>
      <c r="BE27" s="449"/>
      <c r="BF27" s="450"/>
      <c r="BG27" s="450"/>
      <c r="BH27" s="451"/>
    </row>
    <row r="28" spans="1:60" ht="44.1" customHeight="1" thickBot="1" x14ac:dyDescent="0.45">
      <c r="A28" s="311" t="s">
        <v>62</v>
      </c>
      <c r="B28" s="433" t="s">
        <v>93</v>
      </c>
      <c r="C28" s="452"/>
      <c r="D28" s="453">
        <f>SUM(D29:D40)</f>
        <v>50</v>
      </c>
      <c r="E28" s="335">
        <f>SUM(E29:E40)</f>
        <v>1250</v>
      </c>
      <c r="F28" s="336">
        <f t="shared" ref="F28:AL28" si="18">SUM(F29:F40)</f>
        <v>487</v>
      </c>
      <c r="G28" s="336">
        <f t="shared" si="18"/>
        <v>96</v>
      </c>
      <c r="H28" s="336">
        <f t="shared" si="18"/>
        <v>176</v>
      </c>
      <c r="I28" s="336">
        <f t="shared" si="18"/>
        <v>20</v>
      </c>
      <c r="J28" s="336">
        <f t="shared" si="18"/>
        <v>100</v>
      </c>
      <c r="K28" s="336">
        <f t="shared" si="18"/>
        <v>56</v>
      </c>
      <c r="L28" s="336">
        <f t="shared" si="18"/>
        <v>0</v>
      </c>
      <c r="M28" s="336">
        <f t="shared" si="18"/>
        <v>0</v>
      </c>
      <c r="N28" s="336">
        <f t="shared" si="18"/>
        <v>0</v>
      </c>
      <c r="O28" s="336">
        <f t="shared" si="18"/>
        <v>215</v>
      </c>
      <c r="P28" s="337">
        <f t="shared" si="18"/>
        <v>763</v>
      </c>
      <c r="Q28" s="338">
        <f t="shared" si="18"/>
        <v>8</v>
      </c>
      <c r="R28" s="336">
        <f t="shared" si="18"/>
        <v>8</v>
      </c>
      <c r="S28" s="336">
        <f t="shared" si="18"/>
        <v>25</v>
      </c>
      <c r="T28" s="339">
        <f t="shared" si="18"/>
        <v>24</v>
      </c>
      <c r="U28" s="335">
        <f t="shared" si="18"/>
        <v>20</v>
      </c>
      <c r="V28" s="336">
        <f t="shared" si="18"/>
        <v>28</v>
      </c>
      <c r="W28" s="336">
        <f t="shared" si="18"/>
        <v>70</v>
      </c>
      <c r="X28" s="337">
        <f t="shared" si="18"/>
        <v>153</v>
      </c>
      <c r="Y28" s="338">
        <f t="shared" si="18"/>
        <v>40</v>
      </c>
      <c r="Z28" s="336">
        <f t="shared" si="18"/>
        <v>44</v>
      </c>
      <c r="AA28" s="336">
        <f t="shared" si="18"/>
        <v>40</v>
      </c>
      <c r="AB28" s="339">
        <f t="shared" si="18"/>
        <v>178</v>
      </c>
      <c r="AC28" s="335">
        <f t="shared" si="18"/>
        <v>4</v>
      </c>
      <c r="AD28" s="336">
        <f t="shared" si="18"/>
        <v>8</v>
      </c>
      <c r="AE28" s="336">
        <f t="shared" si="18"/>
        <v>0</v>
      </c>
      <c r="AF28" s="337">
        <f t="shared" si="18"/>
        <v>75</v>
      </c>
      <c r="AG28" s="335">
        <f t="shared" si="18"/>
        <v>0</v>
      </c>
      <c r="AH28" s="336">
        <f t="shared" si="18"/>
        <v>40</v>
      </c>
      <c r="AI28" s="336">
        <f t="shared" si="18"/>
        <v>35</v>
      </c>
      <c r="AJ28" s="337">
        <f t="shared" si="18"/>
        <v>119</v>
      </c>
      <c r="AK28" s="338">
        <f t="shared" si="18"/>
        <v>16</v>
      </c>
      <c r="AL28" s="336">
        <f t="shared" si="18"/>
        <v>40</v>
      </c>
      <c r="AM28" s="336">
        <f t="shared" ref="AM28:BH28" si="19">SUM(AM29:AM40)</f>
        <v>35</v>
      </c>
      <c r="AN28" s="339">
        <f t="shared" si="19"/>
        <v>165</v>
      </c>
      <c r="AO28" s="335">
        <f t="shared" si="19"/>
        <v>8</v>
      </c>
      <c r="AP28" s="336">
        <f t="shared" si="19"/>
        <v>8</v>
      </c>
      <c r="AQ28" s="336">
        <f t="shared" si="19"/>
        <v>10</v>
      </c>
      <c r="AR28" s="339">
        <f t="shared" si="19"/>
        <v>49</v>
      </c>
      <c r="AS28" s="335">
        <f t="shared" si="19"/>
        <v>0</v>
      </c>
      <c r="AT28" s="336">
        <f t="shared" si="19"/>
        <v>0</v>
      </c>
      <c r="AU28" s="336">
        <f t="shared" si="19"/>
        <v>0</v>
      </c>
      <c r="AV28" s="337">
        <f t="shared" si="19"/>
        <v>0</v>
      </c>
      <c r="AW28" s="335">
        <f t="shared" si="19"/>
        <v>3</v>
      </c>
      <c r="AX28" s="336">
        <f t="shared" si="19"/>
        <v>10</v>
      </c>
      <c r="AY28" s="336">
        <f t="shared" si="19"/>
        <v>10</v>
      </c>
      <c r="AZ28" s="336">
        <f t="shared" si="19"/>
        <v>6</v>
      </c>
      <c r="BA28" s="336">
        <f t="shared" si="19"/>
        <v>11</v>
      </c>
      <c r="BB28" s="336">
        <f t="shared" si="19"/>
        <v>7</v>
      </c>
      <c r="BC28" s="336">
        <f t="shared" si="19"/>
        <v>3</v>
      </c>
      <c r="BD28" s="339">
        <f t="shared" si="19"/>
        <v>0</v>
      </c>
      <c r="BE28" s="324">
        <f t="shared" si="19"/>
        <v>19.8</v>
      </c>
      <c r="BF28" s="325">
        <f t="shared" si="19"/>
        <v>38</v>
      </c>
      <c r="BG28" s="325">
        <f t="shared" si="19"/>
        <v>0</v>
      </c>
      <c r="BH28" s="327">
        <f t="shared" si="19"/>
        <v>0</v>
      </c>
    </row>
    <row r="29" spans="1:60" ht="35.1" customHeight="1" x14ac:dyDescent="0.4">
      <c r="A29" s="314" t="s">
        <v>10</v>
      </c>
      <c r="B29" s="177" t="s">
        <v>223</v>
      </c>
      <c r="C29" s="441" t="s">
        <v>101</v>
      </c>
      <c r="D29" s="398">
        <f>SUM(AW29:BD29)</f>
        <v>9</v>
      </c>
      <c r="E29" s="400">
        <f>SUM(F29,P29)</f>
        <v>225</v>
      </c>
      <c r="F29" s="401">
        <f>SUM(G29:H29,O29)</f>
        <v>92</v>
      </c>
      <c r="G29" s="402">
        <f>SUM(Q29,U29,Y29,AC29,AG29,AK29,AO29,AS29)</f>
        <v>16</v>
      </c>
      <c r="H29" s="402">
        <f>SUM(R29,V29,Z29,AD29,AH29,AL29,AP29,AT29)</f>
        <v>16</v>
      </c>
      <c r="I29" s="403">
        <v>8</v>
      </c>
      <c r="J29" s="403">
        <v>8</v>
      </c>
      <c r="K29" s="403"/>
      <c r="L29" s="403"/>
      <c r="M29" s="403"/>
      <c r="N29" s="403"/>
      <c r="O29" s="402">
        <f>SUM(S29,W29,AA29,AE29,AI29,AM29,AQ29,AU29)</f>
        <v>60</v>
      </c>
      <c r="P29" s="404">
        <f>SUM(T29,X29,AB29,AF29,AJ29,AN29,AR29,AV29)</f>
        <v>133</v>
      </c>
      <c r="Q29" s="295"/>
      <c r="R29" s="293"/>
      <c r="S29" s="293"/>
      <c r="T29" s="296"/>
      <c r="U29" s="418">
        <v>4</v>
      </c>
      <c r="V29" s="405">
        <v>8</v>
      </c>
      <c r="W29" s="293">
        <v>40</v>
      </c>
      <c r="X29" s="294">
        <v>56</v>
      </c>
      <c r="Y29" s="417">
        <v>12</v>
      </c>
      <c r="Z29" s="405">
        <v>8</v>
      </c>
      <c r="AA29" s="293">
        <v>20</v>
      </c>
      <c r="AB29" s="296">
        <v>77</v>
      </c>
      <c r="AC29" s="292"/>
      <c r="AD29" s="293"/>
      <c r="AE29" s="293"/>
      <c r="AF29" s="294"/>
      <c r="AG29" s="292"/>
      <c r="AH29" s="293"/>
      <c r="AI29" s="293"/>
      <c r="AJ29" s="294"/>
      <c r="AK29" s="295"/>
      <c r="AL29" s="293"/>
      <c r="AM29" s="293"/>
      <c r="AN29" s="296"/>
      <c r="AO29" s="292"/>
      <c r="AP29" s="293"/>
      <c r="AQ29" s="293"/>
      <c r="AR29" s="296"/>
      <c r="AS29" s="292"/>
      <c r="AT29" s="293"/>
      <c r="AU29" s="293"/>
      <c r="AV29" s="294"/>
      <c r="AW29" s="292"/>
      <c r="AX29" s="293">
        <v>4</v>
      </c>
      <c r="AY29" s="293">
        <v>5</v>
      </c>
      <c r="AZ29" s="293"/>
      <c r="BA29" s="293"/>
      <c r="BB29" s="293"/>
      <c r="BC29" s="293"/>
      <c r="BD29" s="294"/>
      <c r="BE29" s="286">
        <f>SUM(F29)/25</f>
        <v>3.68</v>
      </c>
      <c r="BF29" s="275"/>
      <c r="BG29" s="275"/>
      <c r="BH29" s="287"/>
    </row>
    <row r="30" spans="1:60" ht="35.1" customHeight="1" x14ac:dyDescent="0.4">
      <c r="A30" s="320" t="s">
        <v>9</v>
      </c>
      <c r="B30" s="177" t="s">
        <v>90</v>
      </c>
      <c r="C30" s="441" t="s">
        <v>76</v>
      </c>
      <c r="D30" s="398">
        <f t="shared" ref="D30:D40" si="20">SUM(AW30:BD30)</f>
        <v>7</v>
      </c>
      <c r="E30" s="400">
        <f t="shared" ref="E30:E40" si="21">SUM(F30,P30)</f>
        <v>175</v>
      </c>
      <c r="F30" s="401">
        <f t="shared" ref="F30:F40" si="22">SUM(G30:H30,O30)</f>
        <v>82</v>
      </c>
      <c r="G30" s="402">
        <f t="shared" ref="G30:H40" si="23">SUM(Q30,U30,Y30,AC30,AG30,AK30,AO30,AS30)</f>
        <v>16</v>
      </c>
      <c r="H30" s="402">
        <f t="shared" si="23"/>
        <v>16</v>
      </c>
      <c r="I30" s="403"/>
      <c r="J30" s="403">
        <v>16</v>
      </c>
      <c r="K30" s="403"/>
      <c r="L30" s="403"/>
      <c r="M30" s="403"/>
      <c r="N30" s="403"/>
      <c r="O30" s="402">
        <f t="shared" ref="O30:P40" si="24">SUM(S30,W30,AA30,AE30,AI30,AM30,AQ30,AU30)</f>
        <v>50</v>
      </c>
      <c r="P30" s="404">
        <f t="shared" si="24"/>
        <v>93</v>
      </c>
      <c r="Q30" s="417">
        <v>8</v>
      </c>
      <c r="R30" s="405">
        <v>8</v>
      </c>
      <c r="S30" s="293">
        <v>25</v>
      </c>
      <c r="T30" s="296">
        <v>24</v>
      </c>
      <c r="U30" s="418">
        <v>8</v>
      </c>
      <c r="V30" s="405">
        <v>8</v>
      </c>
      <c r="W30" s="293">
        <v>25</v>
      </c>
      <c r="X30" s="294">
        <v>69</v>
      </c>
      <c r="Y30" s="417"/>
      <c r="Z30" s="405"/>
      <c r="AA30" s="293"/>
      <c r="AB30" s="296"/>
      <c r="AC30" s="418"/>
      <c r="AD30" s="405"/>
      <c r="AE30" s="293"/>
      <c r="AF30" s="294"/>
      <c r="AG30" s="292"/>
      <c r="AH30" s="293"/>
      <c r="AI30" s="293"/>
      <c r="AJ30" s="294"/>
      <c r="AK30" s="295"/>
      <c r="AL30" s="293"/>
      <c r="AM30" s="293"/>
      <c r="AN30" s="296"/>
      <c r="AO30" s="292"/>
      <c r="AP30" s="293"/>
      <c r="AQ30" s="293"/>
      <c r="AR30" s="296"/>
      <c r="AS30" s="292"/>
      <c r="AT30" s="293"/>
      <c r="AU30" s="293"/>
      <c r="AV30" s="294"/>
      <c r="AW30" s="292">
        <v>3</v>
      </c>
      <c r="AX30" s="293">
        <v>4</v>
      </c>
      <c r="AY30" s="293"/>
      <c r="AZ30" s="293"/>
      <c r="BA30" s="293"/>
      <c r="BB30" s="293"/>
      <c r="BC30" s="293"/>
      <c r="BD30" s="294"/>
      <c r="BE30" s="292">
        <f>SUM(F30)/25</f>
        <v>3.28</v>
      </c>
      <c r="BF30" s="293">
        <f>SUM(AW30:BD30)</f>
        <v>7</v>
      </c>
      <c r="BG30" s="293"/>
      <c r="BH30" s="294"/>
    </row>
    <row r="31" spans="1:60" ht="35.1" customHeight="1" x14ac:dyDescent="0.4">
      <c r="A31" s="320" t="s">
        <v>8</v>
      </c>
      <c r="B31" s="443" t="s">
        <v>68</v>
      </c>
      <c r="C31" s="454" t="s">
        <v>79</v>
      </c>
      <c r="D31" s="420">
        <f>SUM(AW31:BD31)</f>
        <v>3</v>
      </c>
      <c r="E31" s="422">
        <f>SUM(F31,P31)</f>
        <v>75</v>
      </c>
      <c r="F31" s="423">
        <f>SUM(G31:H31,O31)</f>
        <v>26</v>
      </c>
      <c r="G31" s="424">
        <f>SUM(Q31,U31,Y31,AC31,AG31,AK31,AO31,AS31)</f>
        <v>8</v>
      </c>
      <c r="H31" s="424">
        <f>SUM(R31,V31,Z31,AD31,AH31,AL31,AP31,AT31)</f>
        <v>8</v>
      </c>
      <c r="I31" s="425">
        <v>4</v>
      </c>
      <c r="J31" s="425">
        <v>4</v>
      </c>
      <c r="K31" s="425"/>
      <c r="L31" s="425"/>
      <c r="M31" s="425"/>
      <c r="N31" s="425"/>
      <c r="O31" s="424">
        <f>SUM(S31,W31,AA31,AE31,AI31,AM31,AQ31,AU31)</f>
        <v>10</v>
      </c>
      <c r="P31" s="428">
        <f>SUM(T31,X31,AB31,AF31,AJ31,AN31,AR31,AV31)</f>
        <v>49</v>
      </c>
      <c r="Q31" s="432"/>
      <c r="R31" s="309"/>
      <c r="S31" s="309"/>
      <c r="T31" s="430"/>
      <c r="U31" s="308"/>
      <c r="V31" s="309"/>
      <c r="W31" s="309"/>
      <c r="X31" s="310"/>
      <c r="Y31" s="432"/>
      <c r="Z31" s="309"/>
      <c r="AA31" s="309"/>
      <c r="AB31" s="430"/>
      <c r="AC31" s="431"/>
      <c r="AD31" s="455"/>
      <c r="AE31" s="309"/>
      <c r="AF31" s="310"/>
      <c r="AG31" s="431"/>
      <c r="AH31" s="455"/>
      <c r="AI31" s="309"/>
      <c r="AJ31" s="310"/>
      <c r="AK31" s="429">
        <v>8</v>
      </c>
      <c r="AL31" s="455">
        <v>8</v>
      </c>
      <c r="AM31" s="309">
        <v>10</v>
      </c>
      <c r="AN31" s="430">
        <v>49</v>
      </c>
      <c r="AO31" s="308"/>
      <c r="AP31" s="309"/>
      <c r="AQ31" s="309"/>
      <c r="AR31" s="430"/>
      <c r="AS31" s="308"/>
      <c r="AT31" s="309"/>
      <c r="AU31" s="309"/>
      <c r="AV31" s="310"/>
      <c r="AW31" s="308"/>
      <c r="AX31" s="309"/>
      <c r="AY31" s="309"/>
      <c r="AZ31" s="309"/>
      <c r="BA31" s="309"/>
      <c r="BB31" s="309">
        <v>3</v>
      </c>
      <c r="BC31" s="309"/>
      <c r="BD31" s="310"/>
      <c r="BE31" s="292">
        <f>SUM(F31)/25</f>
        <v>1.04</v>
      </c>
      <c r="BF31" s="309"/>
      <c r="BG31" s="309"/>
      <c r="BH31" s="294"/>
    </row>
    <row r="32" spans="1:60" ht="35.1" customHeight="1" x14ac:dyDescent="0.4">
      <c r="A32" s="314" t="s">
        <v>7</v>
      </c>
      <c r="B32" s="177" t="s">
        <v>298</v>
      </c>
      <c r="C32" s="441" t="s">
        <v>275</v>
      </c>
      <c r="D32" s="398">
        <f t="shared" si="20"/>
        <v>4</v>
      </c>
      <c r="E32" s="400">
        <f t="shared" si="21"/>
        <v>100</v>
      </c>
      <c r="F32" s="401">
        <f t="shared" si="22"/>
        <v>31</v>
      </c>
      <c r="G32" s="402">
        <f t="shared" si="23"/>
        <v>0</v>
      </c>
      <c r="H32" s="402">
        <f t="shared" si="23"/>
        <v>16</v>
      </c>
      <c r="I32" s="403"/>
      <c r="J32" s="403">
        <v>16</v>
      </c>
      <c r="K32" s="403"/>
      <c r="L32" s="403"/>
      <c r="M32" s="403"/>
      <c r="N32" s="403"/>
      <c r="O32" s="402">
        <f t="shared" si="24"/>
        <v>15</v>
      </c>
      <c r="P32" s="404">
        <f t="shared" si="24"/>
        <v>69</v>
      </c>
      <c r="Q32" s="295"/>
      <c r="R32" s="293"/>
      <c r="S32" s="293"/>
      <c r="T32" s="296"/>
      <c r="U32" s="292"/>
      <c r="V32" s="293"/>
      <c r="W32" s="293"/>
      <c r="X32" s="294"/>
      <c r="Y32" s="417"/>
      <c r="Z32" s="405"/>
      <c r="AA32" s="293"/>
      <c r="AB32" s="296"/>
      <c r="AC32" s="418"/>
      <c r="AD32" s="405"/>
      <c r="AE32" s="293"/>
      <c r="AF32" s="294"/>
      <c r="AG32" s="418">
        <v>0</v>
      </c>
      <c r="AH32" s="405">
        <v>16</v>
      </c>
      <c r="AI32" s="293">
        <v>15</v>
      </c>
      <c r="AJ32" s="294">
        <v>69</v>
      </c>
      <c r="AK32" s="295"/>
      <c r="AL32" s="293"/>
      <c r="AM32" s="293"/>
      <c r="AN32" s="296"/>
      <c r="AO32" s="292"/>
      <c r="AP32" s="293"/>
      <c r="AQ32" s="293"/>
      <c r="AR32" s="296"/>
      <c r="AS32" s="292"/>
      <c r="AT32" s="293"/>
      <c r="AU32" s="293"/>
      <c r="AV32" s="294"/>
      <c r="AW32" s="292"/>
      <c r="AX32" s="293"/>
      <c r="AY32" s="293"/>
      <c r="AZ32" s="293"/>
      <c r="BA32" s="293">
        <v>4</v>
      </c>
      <c r="BB32" s="293"/>
      <c r="BC32" s="293"/>
      <c r="BD32" s="294"/>
      <c r="BE32" s="292">
        <f>SUM(F32)/25</f>
        <v>1.24</v>
      </c>
      <c r="BF32" s="293">
        <f>SUM(AW32:BD32)</f>
        <v>4</v>
      </c>
      <c r="BG32" s="293"/>
      <c r="BH32" s="294"/>
    </row>
    <row r="33" spans="1:60" ht="35.1" customHeight="1" x14ac:dyDescent="0.4">
      <c r="A33" s="320" t="s">
        <v>6</v>
      </c>
      <c r="B33" s="397" t="s">
        <v>213</v>
      </c>
      <c r="C33" s="441" t="s">
        <v>280</v>
      </c>
      <c r="D33" s="398">
        <f t="shared" si="20"/>
        <v>4</v>
      </c>
      <c r="E33" s="400">
        <f t="shared" si="21"/>
        <v>100</v>
      </c>
      <c r="F33" s="401">
        <f t="shared" si="22"/>
        <v>34</v>
      </c>
      <c r="G33" s="402">
        <f t="shared" si="23"/>
        <v>0</v>
      </c>
      <c r="H33" s="402">
        <f t="shared" si="23"/>
        <v>24</v>
      </c>
      <c r="I33" s="403"/>
      <c r="J33" s="403"/>
      <c r="K33" s="403">
        <v>24</v>
      </c>
      <c r="L33" s="403"/>
      <c r="M33" s="403"/>
      <c r="N33" s="403"/>
      <c r="O33" s="402">
        <f t="shared" si="24"/>
        <v>10</v>
      </c>
      <c r="P33" s="404">
        <f t="shared" si="24"/>
        <v>66</v>
      </c>
      <c r="Q33" s="295"/>
      <c r="R33" s="293"/>
      <c r="S33" s="293"/>
      <c r="T33" s="296"/>
      <c r="U33" s="418"/>
      <c r="V33" s="405"/>
      <c r="W33" s="293"/>
      <c r="X33" s="294"/>
      <c r="Y33" s="295"/>
      <c r="Z33" s="293"/>
      <c r="AA33" s="293"/>
      <c r="AB33" s="296"/>
      <c r="AC33" s="292"/>
      <c r="AD33" s="293"/>
      <c r="AE33" s="293"/>
      <c r="AF33" s="294"/>
      <c r="AG33" s="292"/>
      <c r="AH33" s="405">
        <v>12</v>
      </c>
      <c r="AI33" s="293">
        <v>5</v>
      </c>
      <c r="AJ33" s="294">
        <v>30</v>
      </c>
      <c r="AK33" s="295"/>
      <c r="AL33" s="405">
        <v>12</v>
      </c>
      <c r="AM33" s="293">
        <v>5</v>
      </c>
      <c r="AN33" s="296">
        <v>36</v>
      </c>
      <c r="AO33" s="292"/>
      <c r="AP33" s="293"/>
      <c r="AQ33" s="293"/>
      <c r="AR33" s="296"/>
      <c r="AS33" s="418"/>
      <c r="AT33" s="405"/>
      <c r="AU33" s="293"/>
      <c r="AV33" s="294"/>
      <c r="AW33" s="292"/>
      <c r="AX33" s="293"/>
      <c r="AY33" s="293"/>
      <c r="AZ33" s="293"/>
      <c r="BA33" s="293">
        <v>2</v>
      </c>
      <c r="BB33" s="293">
        <v>2</v>
      </c>
      <c r="BC33" s="293"/>
      <c r="BD33" s="294"/>
      <c r="BE33" s="292">
        <v>1</v>
      </c>
      <c r="BF33" s="293">
        <f>SUM(AW33:BD33)</f>
        <v>4</v>
      </c>
      <c r="BG33" s="293"/>
      <c r="BH33" s="294"/>
    </row>
    <row r="34" spans="1:60" ht="35.1" customHeight="1" x14ac:dyDescent="0.4">
      <c r="A34" s="320" t="s">
        <v>5</v>
      </c>
      <c r="B34" s="177" t="s">
        <v>224</v>
      </c>
      <c r="C34" s="441" t="s">
        <v>79</v>
      </c>
      <c r="D34" s="398">
        <f t="shared" si="20"/>
        <v>3</v>
      </c>
      <c r="E34" s="400">
        <f t="shared" si="21"/>
        <v>75</v>
      </c>
      <c r="F34" s="401">
        <f t="shared" si="22"/>
        <v>26</v>
      </c>
      <c r="G34" s="402">
        <f t="shared" si="23"/>
        <v>8</v>
      </c>
      <c r="H34" s="402">
        <f t="shared" si="23"/>
        <v>8</v>
      </c>
      <c r="I34" s="403"/>
      <c r="J34" s="403">
        <v>8</v>
      </c>
      <c r="K34" s="403"/>
      <c r="L34" s="403"/>
      <c r="M34" s="403"/>
      <c r="N34" s="403"/>
      <c r="O34" s="402">
        <f t="shared" si="24"/>
        <v>10</v>
      </c>
      <c r="P34" s="404">
        <f t="shared" si="24"/>
        <v>49</v>
      </c>
      <c r="Q34" s="295"/>
      <c r="R34" s="293"/>
      <c r="S34" s="293"/>
      <c r="T34" s="296"/>
      <c r="U34" s="292"/>
      <c r="V34" s="293"/>
      <c r="W34" s="293"/>
      <c r="X34" s="294"/>
      <c r="Y34" s="417"/>
      <c r="Z34" s="405"/>
      <c r="AA34" s="293"/>
      <c r="AB34" s="296"/>
      <c r="AC34" s="418"/>
      <c r="AD34" s="405"/>
      <c r="AE34" s="293"/>
      <c r="AF34" s="294"/>
      <c r="AG34" s="292"/>
      <c r="AH34" s="293"/>
      <c r="AI34" s="293"/>
      <c r="AJ34" s="294"/>
      <c r="AK34" s="418">
        <v>8</v>
      </c>
      <c r="AL34" s="405">
        <v>8</v>
      </c>
      <c r="AM34" s="293">
        <v>10</v>
      </c>
      <c r="AN34" s="294">
        <v>49</v>
      </c>
      <c r="AO34" s="292"/>
      <c r="AP34" s="293"/>
      <c r="AQ34" s="293"/>
      <c r="AR34" s="296"/>
      <c r="AS34" s="292"/>
      <c r="AT34" s="293"/>
      <c r="AU34" s="293"/>
      <c r="AV34" s="294"/>
      <c r="AW34" s="292"/>
      <c r="AX34" s="293"/>
      <c r="AY34" s="293"/>
      <c r="AZ34" s="293">
        <v>3</v>
      </c>
      <c r="BA34" s="293"/>
      <c r="BB34" s="293"/>
      <c r="BC34" s="293"/>
      <c r="BD34" s="294"/>
      <c r="BE34" s="292">
        <f>SUM(F34)/25</f>
        <v>1.04</v>
      </c>
      <c r="BF34" s="293">
        <f>SUM(AW34:BD34)</f>
        <v>3</v>
      </c>
      <c r="BG34" s="293"/>
      <c r="BH34" s="294"/>
    </row>
    <row r="35" spans="1:60" ht="35.1" customHeight="1" x14ac:dyDescent="0.4">
      <c r="A35" s="314" t="s">
        <v>20</v>
      </c>
      <c r="B35" s="177" t="s">
        <v>225</v>
      </c>
      <c r="C35" s="441" t="s">
        <v>101</v>
      </c>
      <c r="D35" s="398">
        <f t="shared" si="20"/>
        <v>5</v>
      </c>
      <c r="E35" s="400">
        <f t="shared" si="21"/>
        <v>125</v>
      </c>
      <c r="F35" s="401">
        <f t="shared" si="22"/>
        <v>55</v>
      </c>
      <c r="G35" s="402">
        <f t="shared" si="23"/>
        <v>16</v>
      </c>
      <c r="H35" s="402">
        <f t="shared" si="23"/>
        <v>24</v>
      </c>
      <c r="I35" s="403"/>
      <c r="J35" s="403">
        <v>24</v>
      </c>
      <c r="K35" s="403"/>
      <c r="L35" s="403"/>
      <c r="M35" s="403"/>
      <c r="N35" s="403"/>
      <c r="O35" s="402">
        <f t="shared" si="24"/>
        <v>15</v>
      </c>
      <c r="P35" s="404">
        <f t="shared" si="24"/>
        <v>70</v>
      </c>
      <c r="Q35" s="417"/>
      <c r="R35" s="405"/>
      <c r="S35" s="293"/>
      <c r="T35" s="296"/>
      <c r="U35" s="418">
        <v>8</v>
      </c>
      <c r="V35" s="405">
        <v>12</v>
      </c>
      <c r="W35" s="293">
        <v>5</v>
      </c>
      <c r="X35" s="294">
        <v>28</v>
      </c>
      <c r="Y35" s="417">
        <v>8</v>
      </c>
      <c r="Z35" s="405">
        <v>12</v>
      </c>
      <c r="AA35" s="293">
        <v>10</v>
      </c>
      <c r="AB35" s="296">
        <v>42</v>
      </c>
      <c r="AC35" s="418"/>
      <c r="AD35" s="405"/>
      <c r="AE35" s="293"/>
      <c r="AF35" s="294"/>
      <c r="AG35" s="292"/>
      <c r="AH35" s="293"/>
      <c r="AI35" s="293"/>
      <c r="AJ35" s="294"/>
      <c r="AK35" s="295"/>
      <c r="AL35" s="293"/>
      <c r="AM35" s="293"/>
      <c r="AN35" s="296"/>
      <c r="AO35" s="292"/>
      <c r="AP35" s="293"/>
      <c r="AQ35" s="293"/>
      <c r="AR35" s="296"/>
      <c r="AS35" s="292"/>
      <c r="AT35" s="293"/>
      <c r="AU35" s="293"/>
      <c r="AV35" s="294"/>
      <c r="AW35" s="292"/>
      <c r="AX35" s="293">
        <v>2</v>
      </c>
      <c r="AY35" s="293">
        <v>3</v>
      </c>
      <c r="AZ35" s="293"/>
      <c r="BA35" s="293"/>
      <c r="BB35" s="293"/>
      <c r="BC35" s="293"/>
      <c r="BD35" s="294"/>
      <c r="BE35" s="292">
        <f>SUM(F35)/25</f>
        <v>2.2000000000000002</v>
      </c>
      <c r="BF35" s="293">
        <f>SUM(AW35:BD35)</f>
        <v>5</v>
      </c>
      <c r="BG35" s="293"/>
      <c r="BH35" s="294"/>
    </row>
    <row r="36" spans="1:60" ht="35.1" customHeight="1" x14ac:dyDescent="0.4">
      <c r="A36" s="320" t="s">
        <v>21</v>
      </c>
      <c r="B36" s="177" t="s">
        <v>226</v>
      </c>
      <c r="C36" s="441" t="s">
        <v>270</v>
      </c>
      <c r="D36" s="398">
        <f t="shared" si="20"/>
        <v>3</v>
      </c>
      <c r="E36" s="400">
        <f t="shared" si="21"/>
        <v>75</v>
      </c>
      <c r="F36" s="401">
        <f t="shared" si="22"/>
        <v>26</v>
      </c>
      <c r="G36" s="402">
        <f t="shared" si="23"/>
        <v>8</v>
      </c>
      <c r="H36" s="402">
        <f t="shared" si="23"/>
        <v>8</v>
      </c>
      <c r="I36" s="403"/>
      <c r="J36" s="403">
        <v>8</v>
      </c>
      <c r="K36" s="403"/>
      <c r="L36" s="403"/>
      <c r="M36" s="403"/>
      <c r="N36" s="403"/>
      <c r="O36" s="402">
        <f t="shared" si="24"/>
        <v>10</v>
      </c>
      <c r="P36" s="404">
        <f t="shared" si="24"/>
        <v>49</v>
      </c>
      <c r="Q36" s="295"/>
      <c r="R36" s="293"/>
      <c r="S36" s="293"/>
      <c r="T36" s="296"/>
      <c r="U36" s="292"/>
      <c r="V36" s="293"/>
      <c r="W36" s="293"/>
      <c r="X36" s="294"/>
      <c r="Y36" s="417"/>
      <c r="Z36" s="405"/>
      <c r="AA36" s="293"/>
      <c r="AB36" s="296"/>
      <c r="AC36" s="418"/>
      <c r="AD36" s="405"/>
      <c r="AE36" s="293"/>
      <c r="AF36" s="294"/>
      <c r="AG36" s="418"/>
      <c r="AH36" s="405"/>
      <c r="AI36" s="293"/>
      <c r="AJ36" s="294"/>
      <c r="AK36" s="295"/>
      <c r="AL36" s="293"/>
      <c r="AM36" s="293"/>
      <c r="AN36" s="296"/>
      <c r="AO36" s="418">
        <v>8</v>
      </c>
      <c r="AP36" s="405">
        <v>8</v>
      </c>
      <c r="AQ36" s="293">
        <v>10</v>
      </c>
      <c r="AR36" s="296">
        <v>49</v>
      </c>
      <c r="AS36" s="292"/>
      <c r="AT36" s="293"/>
      <c r="AU36" s="293"/>
      <c r="AV36" s="294"/>
      <c r="AW36" s="292"/>
      <c r="AX36" s="293"/>
      <c r="AY36" s="293"/>
      <c r="AZ36" s="293"/>
      <c r="BA36" s="293"/>
      <c r="BB36" s="293"/>
      <c r="BC36" s="293">
        <v>3</v>
      </c>
      <c r="BD36" s="294"/>
      <c r="BE36" s="292">
        <f>SUM(F36)/25</f>
        <v>1.04</v>
      </c>
      <c r="BF36" s="293">
        <v>3</v>
      </c>
      <c r="BG36" s="293"/>
      <c r="BH36" s="294"/>
    </row>
    <row r="37" spans="1:60" ht="35.1" customHeight="1" x14ac:dyDescent="0.4">
      <c r="A37" s="320" t="s">
        <v>22</v>
      </c>
      <c r="B37" s="456" t="s">
        <v>250</v>
      </c>
      <c r="C37" s="441" t="s">
        <v>105</v>
      </c>
      <c r="D37" s="398">
        <f t="shared" si="20"/>
        <v>4</v>
      </c>
      <c r="E37" s="400">
        <f t="shared" si="21"/>
        <v>100</v>
      </c>
      <c r="F37" s="401">
        <f t="shared" si="22"/>
        <v>16</v>
      </c>
      <c r="G37" s="402">
        <f t="shared" si="23"/>
        <v>8</v>
      </c>
      <c r="H37" s="402">
        <f t="shared" si="23"/>
        <v>8</v>
      </c>
      <c r="I37" s="403"/>
      <c r="J37" s="403">
        <v>8</v>
      </c>
      <c r="K37" s="403"/>
      <c r="L37" s="403"/>
      <c r="M37" s="403"/>
      <c r="N37" s="403"/>
      <c r="O37" s="402">
        <f t="shared" si="24"/>
        <v>0</v>
      </c>
      <c r="P37" s="404">
        <f t="shared" si="24"/>
        <v>84</v>
      </c>
      <c r="Q37" s="295"/>
      <c r="R37" s="293"/>
      <c r="S37" s="293"/>
      <c r="T37" s="296"/>
      <c r="U37" s="292"/>
      <c r="V37" s="293"/>
      <c r="W37" s="293"/>
      <c r="X37" s="294"/>
      <c r="Y37" s="417">
        <v>4</v>
      </c>
      <c r="Z37" s="293"/>
      <c r="AA37" s="293"/>
      <c r="AB37" s="296">
        <v>9</v>
      </c>
      <c r="AC37" s="418">
        <v>4</v>
      </c>
      <c r="AD37" s="405">
        <v>8</v>
      </c>
      <c r="AE37" s="293"/>
      <c r="AF37" s="294">
        <v>75</v>
      </c>
      <c r="AG37" s="418"/>
      <c r="AH37" s="405"/>
      <c r="AI37" s="293"/>
      <c r="AJ37" s="294"/>
      <c r="AK37" s="295"/>
      <c r="AL37" s="293"/>
      <c r="AM37" s="293"/>
      <c r="AN37" s="296"/>
      <c r="AO37" s="292"/>
      <c r="AP37" s="293"/>
      <c r="AQ37" s="293"/>
      <c r="AR37" s="296"/>
      <c r="AS37" s="292"/>
      <c r="AT37" s="293"/>
      <c r="AU37" s="293"/>
      <c r="AV37" s="294"/>
      <c r="AW37" s="292"/>
      <c r="AX37" s="293"/>
      <c r="AY37" s="293">
        <v>1</v>
      </c>
      <c r="AZ37" s="293">
        <v>3</v>
      </c>
      <c r="BA37" s="293"/>
      <c r="BB37" s="293"/>
      <c r="BC37" s="293"/>
      <c r="BD37" s="294"/>
      <c r="BE37" s="292">
        <f>SUM(F37)/25</f>
        <v>0.64</v>
      </c>
      <c r="BF37" s="293">
        <f>SUM(AW37:BD37)</f>
        <v>4</v>
      </c>
      <c r="BG37" s="293"/>
      <c r="BH37" s="294"/>
    </row>
    <row r="38" spans="1:60" ht="35.1" customHeight="1" x14ac:dyDescent="0.4">
      <c r="A38" s="314" t="s">
        <v>23</v>
      </c>
      <c r="B38" s="177" t="s">
        <v>65</v>
      </c>
      <c r="C38" s="441" t="s">
        <v>275</v>
      </c>
      <c r="D38" s="398">
        <f t="shared" si="20"/>
        <v>3</v>
      </c>
      <c r="E38" s="400">
        <f t="shared" si="21"/>
        <v>75</v>
      </c>
      <c r="F38" s="401">
        <f t="shared" si="22"/>
        <v>42</v>
      </c>
      <c r="G38" s="402">
        <f t="shared" si="23"/>
        <v>16</v>
      </c>
      <c r="H38" s="402">
        <f t="shared" si="23"/>
        <v>16</v>
      </c>
      <c r="I38" s="403">
        <v>8</v>
      </c>
      <c r="J38" s="403">
        <v>8</v>
      </c>
      <c r="K38" s="403"/>
      <c r="L38" s="403"/>
      <c r="M38" s="403"/>
      <c r="N38" s="403"/>
      <c r="O38" s="402">
        <f t="shared" si="24"/>
        <v>10</v>
      </c>
      <c r="P38" s="404">
        <f t="shared" si="24"/>
        <v>33</v>
      </c>
      <c r="Q38" s="295"/>
      <c r="R38" s="293"/>
      <c r="S38" s="293"/>
      <c r="T38" s="296"/>
      <c r="U38" s="292"/>
      <c r="V38" s="293"/>
      <c r="W38" s="293"/>
      <c r="X38" s="294"/>
      <c r="Y38" s="418">
        <v>16</v>
      </c>
      <c r="Z38" s="405">
        <v>16</v>
      </c>
      <c r="AA38" s="293">
        <v>10</v>
      </c>
      <c r="AB38" s="294">
        <v>33</v>
      </c>
      <c r="AC38" s="418"/>
      <c r="AD38" s="405"/>
      <c r="AE38" s="293"/>
      <c r="AF38" s="294"/>
      <c r="AG38" s="418"/>
      <c r="AH38" s="405"/>
      <c r="AI38" s="293"/>
      <c r="AJ38" s="294"/>
      <c r="AK38" s="295"/>
      <c r="AL38" s="293"/>
      <c r="AM38" s="293"/>
      <c r="AN38" s="296"/>
      <c r="AO38" s="292"/>
      <c r="AP38" s="293"/>
      <c r="AQ38" s="293"/>
      <c r="AR38" s="296"/>
      <c r="AS38" s="292"/>
      <c r="AT38" s="293"/>
      <c r="AU38" s="293"/>
      <c r="AV38" s="294"/>
      <c r="AW38" s="292"/>
      <c r="AX38" s="293"/>
      <c r="AY38" s="293"/>
      <c r="AZ38" s="293"/>
      <c r="BA38" s="293">
        <v>3</v>
      </c>
      <c r="BB38" s="293"/>
      <c r="BC38" s="293"/>
      <c r="BD38" s="294"/>
      <c r="BE38" s="292">
        <f>SUM(F38)/25</f>
        <v>1.68</v>
      </c>
      <c r="BF38" s="293">
        <f>SUM(AW38:BD38)</f>
        <v>3</v>
      </c>
      <c r="BG38" s="293"/>
      <c r="BH38" s="294"/>
    </row>
    <row r="39" spans="1:60" ht="35.1" customHeight="1" x14ac:dyDescent="0.4">
      <c r="A39" s="320" t="s">
        <v>24</v>
      </c>
      <c r="B39" s="177" t="s">
        <v>113</v>
      </c>
      <c r="C39" s="441" t="s">
        <v>272</v>
      </c>
      <c r="D39" s="398">
        <f t="shared" si="20"/>
        <v>1</v>
      </c>
      <c r="E39" s="400">
        <f t="shared" si="21"/>
        <v>25</v>
      </c>
      <c r="F39" s="401">
        <f t="shared" si="22"/>
        <v>8</v>
      </c>
      <c r="G39" s="402">
        <f t="shared" si="23"/>
        <v>0</v>
      </c>
      <c r="H39" s="402">
        <f t="shared" si="23"/>
        <v>8</v>
      </c>
      <c r="I39" s="403"/>
      <c r="J39" s="403"/>
      <c r="K39" s="403">
        <v>8</v>
      </c>
      <c r="L39" s="403"/>
      <c r="M39" s="403"/>
      <c r="N39" s="403"/>
      <c r="O39" s="402">
        <f t="shared" si="24"/>
        <v>0</v>
      </c>
      <c r="P39" s="404">
        <f t="shared" si="24"/>
        <v>17</v>
      </c>
      <c r="Q39" s="295"/>
      <c r="R39" s="293"/>
      <c r="S39" s="293"/>
      <c r="T39" s="296"/>
      <c r="U39" s="292"/>
      <c r="V39" s="293"/>
      <c r="W39" s="293"/>
      <c r="X39" s="294"/>
      <c r="Y39" s="417"/>
      <c r="Z39" s="405">
        <v>8</v>
      </c>
      <c r="AA39" s="293">
        <v>0</v>
      </c>
      <c r="AB39" s="296">
        <v>17</v>
      </c>
      <c r="AC39" s="292"/>
      <c r="AD39" s="293"/>
      <c r="AE39" s="293"/>
      <c r="AF39" s="294"/>
      <c r="AG39" s="292"/>
      <c r="AH39" s="293"/>
      <c r="AI39" s="293"/>
      <c r="AJ39" s="294"/>
      <c r="AK39" s="417"/>
      <c r="AL39" s="405"/>
      <c r="AM39" s="293"/>
      <c r="AN39" s="296"/>
      <c r="AO39" s="292"/>
      <c r="AP39" s="293"/>
      <c r="AQ39" s="293"/>
      <c r="AR39" s="296"/>
      <c r="AS39" s="292"/>
      <c r="AT39" s="293"/>
      <c r="AU39" s="293"/>
      <c r="AV39" s="294"/>
      <c r="AW39" s="292"/>
      <c r="AX39" s="293"/>
      <c r="AY39" s="293">
        <v>1</v>
      </c>
      <c r="AZ39" s="293"/>
      <c r="BA39" s="293"/>
      <c r="BB39" s="293"/>
      <c r="BC39" s="293"/>
      <c r="BD39" s="294"/>
      <c r="BE39" s="292">
        <v>1</v>
      </c>
      <c r="BF39" s="293">
        <v>1</v>
      </c>
      <c r="BG39" s="293"/>
      <c r="BH39" s="294"/>
    </row>
    <row r="40" spans="1:60" ht="35.1" customHeight="1" thickBot="1" x14ac:dyDescent="0.45">
      <c r="A40" s="320" t="s">
        <v>25</v>
      </c>
      <c r="B40" s="443" t="s">
        <v>220</v>
      </c>
      <c r="C40" s="454" t="s">
        <v>280</v>
      </c>
      <c r="D40" s="420">
        <f t="shared" si="20"/>
        <v>4</v>
      </c>
      <c r="E40" s="422">
        <f t="shared" si="21"/>
        <v>100</v>
      </c>
      <c r="F40" s="423">
        <f t="shared" si="22"/>
        <v>49</v>
      </c>
      <c r="G40" s="424">
        <f t="shared" si="23"/>
        <v>0</v>
      </c>
      <c r="H40" s="424">
        <f t="shared" si="23"/>
        <v>24</v>
      </c>
      <c r="I40" s="425"/>
      <c r="J40" s="425"/>
      <c r="K40" s="425">
        <v>24</v>
      </c>
      <c r="L40" s="425"/>
      <c r="M40" s="425"/>
      <c r="N40" s="425"/>
      <c r="O40" s="424">
        <f t="shared" si="24"/>
        <v>25</v>
      </c>
      <c r="P40" s="428">
        <f t="shared" si="24"/>
        <v>51</v>
      </c>
      <c r="Q40" s="432"/>
      <c r="R40" s="309"/>
      <c r="S40" s="309"/>
      <c r="T40" s="430"/>
      <c r="U40" s="308"/>
      <c r="V40" s="309"/>
      <c r="W40" s="309"/>
      <c r="X40" s="310"/>
      <c r="Y40" s="432"/>
      <c r="Z40" s="309"/>
      <c r="AA40" s="309"/>
      <c r="AB40" s="430"/>
      <c r="AC40" s="431"/>
      <c r="AD40" s="309"/>
      <c r="AE40" s="309"/>
      <c r="AF40" s="310"/>
      <c r="AG40" s="431"/>
      <c r="AH40" s="455">
        <v>12</v>
      </c>
      <c r="AI40" s="309">
        <v>15</v>
      </c>
      <c r="AJ40" s="310">
        <v>20</v>
      </c>
      <c r="AK40" s="429"/>
      <c r="AL40" s="455">
        <v>12</v>
      </c>
      <c r="AM40" s="309">
        <v>10</v>
      </c>
      <c r="AN40" s="430">
        <v>31</v>
      </c>
      <c r="AO40" s="308"/>
      <c r="AP40" s="309"/>
      <c r="AQ40" s="309"/>
      <c r="AR40" s="430"/>
      <c r="AS40" s="308"/>
      <c r="AT40" s="309"/>
      <c r="AU40" s="309"/>
      <c r="AV40" s="310"/>
      <c r="AW40" s="308"/>
      <c r="AX40" s="309"/>
      <c r="AY40" s="309"/>
      <c r="AZ40" s="309"/>
      <c r="BA40" s="309">
        <v>2</v>
      </c>
      <c r="BB40" s="309">
        <v>2</v>
      </c>
      <c r="BC40" s="309"/>
      <c r="BD40" s="310"/>
      <c r="BE40" s="292">
        <f>SUM(F40)/25</f>
        <v>1.96</v>
      </c>
      <c r="BF40" s="309">
        <v>4</v>
      </c>
      <c r="BG40" s="309"/>
      <c r="BH40" s="310"/>
    </row>
    <row r="41" spans="1:60" ht="44.1" customHeight="1" thickBot="1" x14ac:dyDescent="0.45">
      <c r="A41" s="340" t="s">
        <v>63</v>
      </c>
      <c r="B41" s="457" t="s">
        <v>94</v>
      </c>
      <c r="C41" s="458"/>
      <c r="D41" s="459">
        <f>SUM(D42:D55)</f>
        <v>40</v>
      </c>
      <c r="E41" s="324">
        <f>SUM(E42:E55)</f>
        <v>1000</v>
      </c>
      <c r="F41" s="325">
        <f>SUM(F42:F55)</f>
        <v>374</v>
      </c>
      <c r="G41" s="325">
        <f t="shared" ref="G41:P41" si="25">SUM(G42:G55)</f>
        <v>80</v>
      </c>
      <c r="H41" s="325">
        <f>SUM(H42:H55)</f>
        <v>172</v>
      </c>
      <c r="I41" s="325">
        <f>SUM(I42:I55)</f>
        <v>16</v>
      </c>
      <c r="J41" s="325">
        <f>SUM(J42:J55)</f>
        <v>16</v>
      </c>
      <c r="K41" s="325">
        <f t="shared" ref="K41:N41" si="26">SUM(K42:K55)</f>
        <v>38</v>
      </c>
      <c r="L41" s="325">
        <f t="shared" si="26"/>
        <v>102</v>
      </c>
      <c r="M41" s="325">
        <f t="shared" si="26"/>
        <v>0</v>
      </c>
      <c r="N41" s="325">
        <f t="shared" si="26"/>
        <v>0</v>
      </c>
      <c r="O41" s="325">
        <f t="shared" si="25"/>
        <v>122</v>
      </c>
      <c r="P41" s="325">
        <f t="shared" si="25"/>
        <v>626</v>
      </c>
      <c r="Q41" s="460">
        <f>SUM(Q42:Q55)</f>
        <v>0</v>
      </c>
      <c r="R41" s="460">
        <f>SUM(R42:R55)</f>
        <v>0</v>
      </c>
      <c r="S41" s="460">
        <f>SUM(S42:S55)</f>
        <v>0</v>
      </c>
      <c r="T41" s="461">
        <f>SUM(T42:T55)</f>
        <v>0</v>
      </c>
      <c r="U41" s="324">
        <f>SUM(U42:U55)</f>
        <v>0</v>
      </c>
      <c r="V41" s="325">
        <f t="shared" ref="V41:BH41" si="27">SUM(V42:V55)</f>
        <v>0</v>
      </c>
      <c r="W41" s="325">
        <f t="shared" si="27"/>
        <v>0</v>
      </c>
      <c r="X41" s="327">
        <f t="shared" si="27"/>
        <v>0</v>
      </c>
      <c r="Y41" s="460">
        <f t="shared" si="27"/>
        <v>8</v>
      </c>
      <c r="Z41" s="325">
        <f t="shared" si="27"/>
        <v>24</v>
      </c>
      <c r="AA41" s="325">
        <f t="shared" si="27"/>
        <v>10</v>
      </c>
      <c r="AB41" s="327">
        <f t="shared" si="27"/>
        <v>33</v>
      </c>
      <c r="AC41" s="460">
        <f t="shared" si="27"/>
        <v>8</v>
      </c>
      <c r="AD41" s="325">
        <f t="shared" si="27"/>
        <v>16</v>
      </c>
      <c r="AE41" s="325">
        <f t="shared" si="27"/>
        <v>5</v>
      </c>
      <c r="AF41" s="327">
        <f t="shared" si="27"/>
        <v>71</v>
      </c>
      <c r="AG41" s="460">
        <f t="shared" si="27"/>
        <v>16</v>
      </c>
      <c r="AH41" s="325">
        <f t="shared" si="27"/>
        <v>24</v>
      </c>
      <c r="AI41" s="325">
        <f t="shared" si="27"/>
        <v>24</v>
      </c>
      <c r="AJ41" s="327">
        <f t="shared" si="27"/>
        <v>61</v>
      </c>
      <c r="AK41" s="460">
        <f t="shared" si="27"/>
        <v>16</v>
      </c>
      <c r="AL41" s="325">
        <f t="shared" si="27"/>
        <v>24</v>
      </c>
      <c r="AM41" s="325">
        <f t="shared" si="27"/>
        <v>28</v>
      </c>
      <c r="AN41" s="327">
        <f t="shared" si="27"/>
        <v>82</v>
      </c>
      <c r="AO41" s="460">
        <f t="shared" si="27"/>
        <v>24</v>
      </c>
      <c r="AP41" s="325">
        <f t="shared" si="27"/>
        <v>46</v>
      </c>
      <c r="AQ41" s="325">
        <f t="shared" si="27"/>
        <v>35</v>
      </c>
      <c r="AR41" s="327">
        <f t="shared" si="27"/>
        <v>195</v>
      </c>
      <c r="AS41" s="460">
        <f t="shared" si="27"/>
        <v>8</v>
      </c>
      <c r="AT41" s="325">
        <f t="shared" si="27"/>
        <v>38</v>
      </c>
      <c r="AU41" s="325">
        <f t="shared" si="27"/>
        <v>20</v>
      </c>
      <c r="AV41" s="327">
        <f t="shared" si="27"/>
        <v>184</v>
      </c>
      <c r="AW41" s="460">
        <f t="shared" si="27"/>
        <v>0</v>
      </c>
      <c r="AX41" s="325">
        <f t="shared" si="27"/>
        <v>0</v>
      </c>
      <c r="AY41" s="325">
        <f t="shared" si="27"/>
        <v>5</v>
      </c>
      <c r="AZ41" s="325">
        <f t="shared" si="27"/>
        <v>4</v>
      </c>
      <c r="BA41" s="325">
        <f t="shared" si="27"/>
        <v>3</v>
      </c>
      <c r="BB41" s="325">
        <f t="shared" si="27"/>
        <v>6</v>
      </c>
      <c r="BC41" s="325">
        <f t="shared" si="27"/>
        <v>12</v>
      </c>
      <c r="BD41" s="327">
        <f t="shared" si="27"/>
        <v>10</v>
      </c>
      <c r="BE41" s="460">
        <f t="shared" si="27"/>
        <v>16.239999999999998</v>
      </c>
      <c r="BF41" s="325">
        <f t="shared" si="27"/>
        <v>40</v>
      </c>
      <c r="BG41" s="325">
        <f t="shared" si="27"/>
        <v>0</v>
      </c>
      <c r="BH41" s="327">
        <f t="shared" si="27"/>
        <v>5</v>
      </c>
    </row>
    <row r="42" spans="1:60" ht="35.1" customHeight="1" thickBot="1" x14ac:dyDescent="0.45">
      <c r="A42" s="314" t="s">
        <v>10</v>
      </c>
      <c r="B42" s="437" t="s">
        <v>217</v>
      </c>
      <c r="C42" s="438" t="s">
        <v>78</v>
      </c>
      <c r="D42" s="462">
        <f t="shared" ref="D42:D53" si="28">SUM(AW42:BD42)</f>
        <v>3</v>
      </c>
      <c r="E42" s="267">
        <f t="shared" ref="E42:E53" si="29">SUM(F42,P42)</f>
        <v>75</v>
      </c>
      <c r="F42" s="268">
        <f t="shared" ref="F42:F53" si="30">SUM(G42:H42,O42)</f>
        <v>21</v>
      </c>
      <c r="G42" s="269">
        <f>SUM(Q42,U42,Y42,AC42,AG42,AK42,AO42,AS42)</f>
        <v>8</v>
      </c>
      <c r="H42" s="269">
        <f t="shared" ref="G42:H53" si="31">SUM(R42,V42,Z42,AD42,AH42,AL42,AP42,AT42)</f>
        <v>8</v>
      </c>
      <c r="I42" s="271"/>
      <c r="J42" s="271"/>
      <c r="K42" s="271"/>
      <c r="L42" s="271">
        <v>8</v>
      </c>
      <c r="M42" s="271"/>
      <c r="N42" s="271"/>
      <c r="O42" s="269">
        <f>SUM(S42,W42,AA42,AE42,AI42,AM42,AQ42,AU42)</f>
        <v>5</v>
      </c>
      <c r="P42" s="272">
        <f>SUM(T42,X42,AB42,AF42,AJ42,AN42,AR42,AV42)</f>
        <v>54</v>
      </c>
      <c r="Q42" s="281"/>
      <c r="R42" s="275"/>
      <c r="S42" s="275"/>
      <c r="T42" s="276"/>
      <c r="U42" s="286"/>
      <c r="V42" s="275"/>
      <c r="W42" s="275"/>
      <c r="X42" s="287"/>
      <c r="Y42" s="281"/>
      <c r="Z42" s="275"/>
      <c r="AA42" s="275"/>
      <c r="AB42" s="276"/>
      <c r="AC42" s="440">
        <v>8</v>
      </c>
      <c r="AD42" s="274">
        <v>8</v>
      </c>
      <c r="AE42" s="275">
        <v>5</v>
      </c>
      <c r="AF42" s="287">
        <v>54</v>
      </c>
      <c r="AG42" s="286"/>
      <c r="AH42" s="275"/>
      <c r="AI42" s="275"/>
      <c r="AJ42" s="287"/>
      <c r="AK42" s="281"/>
      <c r="AL42" s="275"/>
      <c r="AM42" s="275"/>
      <c r="AN42" s="276"/>
      <c r="AO42" s="286"/>
      <c r="AP42" s="275"/>
      <c r="AQ42" s="275"/>
      <c r="AR42" s="276"/>
      <c r="AS42" s="286"/>
      <c r="AT42" s="275"/>
      <c r="AU42" s="275"/>
      <c r="AV42" s="287"/>
      <c r="AW42" s="286"/>
      <c r="AX42" s="275"/>
      <c r="AY42" s="275"/>
      <c r="AZ42" s="275">
        <v>3</v>
      </c>
      <c r="BA42" s="275"/>
      <c r="BB42" s="275"/>
      <c r="BC42" s="275"/>
      <c r="BD42" s="287"/>
      <c r="BE42" s="282">
        <f>SUM(F42)/25</f>
        <v>0.84</v>
      </c>
      <c r="BF42" s="275">
        <f>SUM(AW42:BD42)</f>
        <v>3</v>
      </c>
      <c r="BG42" s="275"/>
      <c r="BH42" s="287"/>
    </row>
    <row r="43" spans="1:60" ht="35.1" customHeight="1" x14ac:dyDescent="0.4">
      <c r="A43" s="320" t="s">
        <v>9</v>
      </c>
      <c r="B43" s="177" t="s">
        <v>114</v>
      </c>
      <c r="C43" s="441" t="s">
        <v>275</v>
      </c>
      <c r="D43" s="265">
        <f t="shared" si="28"/>
        <v>1</v>
      </c>
      <c r="E43" s="400">
        <f t="shared" si="29"/>
        <v>25</v>
      </c>
      <c r="F43" s="401">
        <f t="shared" si="30"/>
        <v>13</v>
      </c>
      <c r="G43" s="402">
        <f t="shared" si="31"/>
        <v>0</v>
      </c>
      <c r="H43" s="402">
        <f t="shared" si="31"/>
        <v>8</v>
      </c>
      <c r="I43" s="403"/>
      <c r="J43" s="403"/>
      <c r="K43" s="403"/>
      <c r="L43" s="403">
        <v>8</v>
      </c>
      <c r="M43" s="403"/>
      <c r="N43" s="403"/>
      <c r="O43" s="402">
        <f t="shared" ref="O43:P53" si="32">SUM(S43,W43,AA43,AE43,AI43,AM43,AQ43,AU43)</f>
        <v>5</v>
      </c>
      <c r="P43" s="404">
        <f t="shared" si="32"/>
        <v>12</v>
      </c>
      <c r="Q43" s="295"/>
      <c r="R43" s="293"/>
      <c r="S43" s="293"/>
      <c r="T43" s="296"/>
      <c r="U43" s="292"/>
      <c r="V43" s="293"/>
      <c r="W43" s="293"/>
      <c r="X43" s="294"/>
      <c r="Y43" s="295"/>
      <c r="Z43" s="293"/>
      <c r="AA43" s="293"/>
      <c r="AB43" s="296"/>
      <c r="AC43" s="418"/>
      <c r="AD43" s="405"/>
      <c r="AE43" s="293"/>
      <c r="AF43" s="294"/>
      <c r="AG43" s="418"/>
      <c r="AH43" s="405">
        <v>8</v>
      </c>
      <c r="AI43" s="293">
        <v>5</v>
      </c>
      <c r="AJ43" s="294">
        <v>12</v>
      </c>
      <c r="AK43" s="295"/>
      <c r="AL43" s="293"/>
      <c r="AM43" s="293"/>
      <c r="AN43" s="296"/>
      <c r="AO43" s="292"/>
      <c r="AP43" s="293"/>
      <c r="AQ43" s="293"/>
      <c r="AR43" s="296"/>
      <c r="AS43" s="292"/>
      <c r="AT43" s="293"/>
      <c r="AU43" s="293"/>
      <c r="AV43" s="294"/>
      <c r="AW43" s="292"/>
      <c r="AX43" s="293"/>
      <c r="AY43" s="293"/>
      <c r="AZ43" s="293"/>
      <c r="BA43" s="293">
        <v>1</v>
      </c>
      <c r="BB43" s="293"/>
      <c r="BC43" s="293"/>
      <c r="BD43" s="294"/>
      <c r="BE43" s="292">
        <f t="shared" ref="BE43:BE55" si="33">SUM(F43)/25</f>
        <v>0.52</v>
      </c>
      <c r="BF43" s="293">
        <v>1</v>
      </c>
      <c r="BG43" s="293"/>
      <c r="BH43" s="294"/>
    </row>
    <row r="44" spans="1:60" ht="35.1" customHeight="1" x14ac:dyDescent="0.4">
      <c r="A44" s="320" t="s">
        <v>8</v>
      </c>
      <c r="B44" s="177" t="s">
        <v>251</v>
      </c>
      <c r="C44" s="441" t="s">
        <v>274</v>
      </c>
      <c r="D44" s="398">
        <f t="shared" si="28"/>
        <v>1</v>
      </c>
      <c r="E44" s="400">
        <f t="shared" si="29"/>
        <v>25</v>
      </c>
      <c r="F44" s="401">
        <f t="shared" si="30"/>
        <v>8</v>
      </c>
      <c r="G44" s="402">
        <f t="shared" si="31"/>
        <v>0</v>
      </c>
      <c r="H44" s="402">
        <f t="shared" si="31"/>
        <v>8</v>
      </c>
      <c r="I44" s="403"/>
      <c r="J44" s="403"/>
      <c r="K44" s="403"/>
      <c r="L44" s="403">
        <v>8</v>
      </c>
      <c r="M44" s="403"/>
      <c r="N44" s="403"/>
      <c r="O44" s="402">
        <f t="shared" si="32"/>
        <v>0</v>
      </c>
      <c r="P44" s="404">
        <f t="shared" si="32"/>
        <v>17</v>
      </c>
      <c r="Q44" s="295"/>
      <c r="R44" s="293"/>
      <c r="S44" s="293"/>
      <c r="T44" s="296"/>
      <c r="U44" s="292"/>
      <c r="V44" s="293"/>
      <c r="W44" s="293"/>
      <c r="X44" s="294"/>
      <c r="Y44" s="295"/>
      <c r="Z44" s="293"/>
      <c r="AA44" s="293"/>
      <c r="AB44" s="296"/>
      <c r="AC44" s="418"/>
      <c r="AD44" s="405">
        <v>8</v>
      </c>
      <c r="AE44" s="293"/>
      <c r="AF44" s="294">
        <v>17</v>
      </c>
      <c r="AG44" s="418"/>
      <c r="AH44" s="405"/>
      <c r="AI44" s="293"/>
      <c r="AJ44" s="294"/>
      <c r="AK44" s="295"/>
      <c r="AL44" s="293"/>
      <c r="AM44" s="293"/>
      <c r="AN44" s="296"/>
      <c r="AO44" s="292"/>
      <c r="AP44" s="293"/>
      <c r="AQ44" s="293"/>
      <c r="AR44" s="296"/>
      <c r="AS44" s="292"/>
      <c r="AT44" s="293"/>
      <c r="AU44" s="293"/>
      <c r="AV44" s="294"/>
      <c r="AW44" s="292"/>
      <c r="AX44" s="293"/>
      <c r="AY44" s="293"/>
      <c r="AZ44" s="293">
        <v>1</v>
      </c>
      <c r="BA44" s="293"/>
      <c r="BB44" s="293"/>
      <c r="BC44" s="293"/>
      <c r="BD44" s="294"/>
      <c r="BE44" s="292">
        <v>1</v>
      </c>
      <c r="BF44" s="293">
        <f>SUM(AW44:BD44)</f>
        <v>1</v>
      </c>
      <c r="BG44" s="293"/>
      <c r="BH44" s="294"/>
    </row>
    <row r="45" spans="1:60" ht="35.1" customHeight="1" x14ac:dyDescent="0.4">
      <c r="A45" s="320" t="s">
        <v>7</v>
      </c>
      <c r="B45" s="177" t="s">
        <v>66</v>
      </c>
      <c r="C45" s="441" t="s">
        <v>102</v>
      </c>
      <c r="D45" s="398">
        <f t="shared" si="28"/>
        <v>2</v>
      </c>
      <c r="E45" s="400">
        <f t="shared" si="29"/>
        <v>50</v>
      </c>
      <c r="F45" s="401">
        <f t="shared" si="30"/>
        <v>26</v>
      </c>
      <c r="G45" s="402">
        <f t="shared" si="31"/>
        <v>8</v>
      </c>
      <c r="H45" s="402">
        <f t="shared" si="31"/>
        <v>8</v>
      </c>
      <c r="I45" s="403">
        <v>8</v>
      </c>
      <c r="J45" s="403"/>
      <c r="K45" s="403"/>
      <c r="L45" s="403"/>
      <c r="M45" s="403"/>
      <c r="N45" s="403"/>
      <c r="O45" s="402">
        <f t="shared" si="32"/>
        <v>10</v>
      </c>
      <c r="P45" s="404">
        <f t="shared" si="32"/>
        <v>24</v>
      </c>
      <c r="Q45" s="295"/>
      <c r="R45" s="293"/>
      <c r="S45" s="293"/>
      <c r="T45" s="296"/>
      <c r="U45" s="292"/>
      <c r="V45" s="293"/>
      <c r="W45" s="293"/>
      <c r="X45" s="294"/>
      <c r="Y45" s="295"/>
      <c r="Z45" s="293"/>
      <c r="AA45" s="293"/>
      <c r="AB45" s="296"/>
      <c r="AC45" s="418"/>
      <c r="AD45" s="405"/>
      <c r="AE45" s="293"/>
      <c r="AF45" s="294"/>
      <c r="AG45" s="418"/>
      <c r="AH45" s="405"/>
      <c r="AI45" s="293"/>
      <c r="AJ45" s="294"/>
      <c r="AK45" s="417">
        <v>8</v>
      </c>
      <c r="AL45" s="405">
        <v>8</v>
      </c>
      <c r="AM45" s="293">
        <v>10</v>
      </c>
      <c r="AN45" s="296">
        <v>24</v>
      </c>
      <c r="AO45" s="292"/>
      <c r="AP45" s="293"/>
      <c r="AQ45" s="293"/>
      <c r="AR45" s="296"/>
      <c r="AS45" s="292"/>
      <c r="AT45" s="293"/>
      <c r="AU45" s="293"/>
      <c r="AV45" s="294"/>
      <c r="AW45" s="292"/>
      <c r="AX45" s="293"/>
      <c r="AY45" s="293"/>
      <c r="AZ45" s="293"/>
      <c r="BA45" s="293"/>
      <c r="BB45" s="293">
        <v>2</v>
      </c>
      <c r="BC45" s="293"/>
      <c r="BD45" s="294"/>
      <c r="BE45" s="292">
        <f t="shared" si="33"/>
        <v>1.04</v>
      </c>
      <c r="BF45" s="293">
        <v>2</v>
      </c>
      <c r="BG45" s="293"/>
      <c r="BH45" s="294"/>
    </row>
    <row r="46" spans="1:60" ht="35.1" customHeight="1" x14ac:dyDescent="0.4">
      <c r="A46" s="314" t="s">
        <v>6</v>
      </c>
      <c r="B46" s="177" t="s">
        <v>222</v>
      </c>
      <c r="C46" s="441" t="s">
        <v>80</v>
      </c>
      <c r="D46" s="398">
        <f t="shared" si="28"/>
        <v>4</v>
      </c>
      <c r="E46" s="400">
        <f t="shared" si="29"/>
        <v>100</v>
      </c>
      <c r="F46" s="401">
        <f t="shared" si="30"/>
        <v>26</v>
      </c>
      <c r="G46" s="402">
        <f t="shared" si="31"/>
        <v>8</v>
      </c>
      <c r="H46" s="402">
        <f t="shared" si="31"/>
        <v>8</v>
      </c>
      <c r="I46" s="403"/>
      <c r="J46" s="403"/>
      <c r="K46" s="403"/>
      <c r="L46" s="403">
        <v>8</v>
      </c>
      <c r="M46" s="403"/>
      <c r="N46" s="403"/>
      <c r="O46" s="402">
        <f t="shared" si="32"/>
        <v>10</v>
      </c>
      <c r="P46" s="404">
        <f t="shared" si="32"/>
        <v>74</v>
      </c>
      <c r="Q46" s="295"/>
      <c r="R46" s="293"/>
      <c r="S46" s="293"/>
      <c r="T46" s="296"/>
      <c r="U46" s="292"/>
      <c r="V46" s="293"/>
      <c r="W46" s="293"/>
      <c r="X46" s="294"/>
      <c r="Y46" s="295"/>
      <c r="Z46" s="293"/>
      <c r="AA46" s="293"/>
      <c r="AB46" s="296"/>
      <c r="AC46" s="418"/>
      <c r="AD46" s="405"/>
      <c r="AE46" s="293"/>
      <c r="AF46" s="294"/>
      <c r="AG46" s="418"/>
      <c r="AH46" s="405"/>
      <c r="AI46" s="293"/>
      <c r="AJ46" s="294"/>
      <c r="AK46" s="295"/>
      <c r="AL46" s="293"/>
      <c r="AM46" s="293"/>
      <c r="AN46" s="296"/>
      <c r="AO46" s="418">
        <v>8</v>
      </c>
      <c r="AP46" s="405">
        <v>8</v>
      </c>
      <c r="AQ46" s="293">
        <v>10</v>
      </c>
      <c r="AR46" s="296">
        <v>74</v>
      </c>
      <c r="AS46" s="292"/>
      <c r="AT46" s="293"/>
      <c r="AU46" s="293"/>
      <c r="AV46" s="294"/>
      <c r="AW46" s="292"/>
      <c r="AX46" s="293"/>
      <c r="AY46" s="293"/>
      <c r="AZ46" s="293"/>
      <c r="BA46" s="293"/>
      <c r="BB46" s="293"/>
      <c r="BC46" s="293">
        <v>4</v>
      </c>
      <c r="BD46" s="294"/>
      <c r="BE46" s="292">
        <f t="shared" si="33"/>
        <v>1.04</v>
      </c>
      <c r="BF46" s="293">
        <v>4</v>
      </c>
      <c r="BG46" s="293"/>
      <c r="BH46" s="294"/>
    </row>
    <row r="47" spans="1:60" ht="35.1" customHeight="1" x14ac:dyDescent="0.4">
      <c r="A47" s="320" t="s">
        <v>5</v>
      </c>
      <c r="B47" s="177" t="s">
        <v>227</v>
      </c>
      <c r="C47" s="441" t="s">
        <v>283</v>
      </c>
      <c r="D47" s="398">
        <f t="shared" si="28"/>
        <v>4</v>
      </c>
      <c r="E47" s="400">
        <f t="shared" si="29"/>
        <v>100</v>
      </c>
      <c r="F47" s="401">
        <f t="shared" si="30"/>
        <v>26</v>
      </c>
      <c r="G47" s="402">
        <f t="shared" si="31"/>
        <v>8</v>
      </c>
      <c r="H47" s="402">
        <f t="shared" si="31"/>
        <v>8</v>
      </c>
      <c r="I47" s="403"/>
      <c r="J47" s="403"/>
      <c r="K47" s="403"/>
      <c r="L47" s="403">
        <v>8</v>
      </c>
      <c r="M47" s="403"/>
      <c r="N47" s="403"/>
      <c r="O47" s="402">
        <f t="shared" si="32"/>
        <v>10</v>
      </c>
      <c r="P47" s="404">
        <f t="shared" si="32"/>
        <v>74</v>
      </c>
      <c r="Q47" s="295"/>
      <c r="R47" s="293"/>
      <c r="S47" s="293"/>
      <c r="T47" s="296"/>
      <c r="U47" s="292"/>
      <c r="V47" s="293"/>
      <c r="W47" s="293"/>
      <c r="X47" s="294"/>
      <c r="Y47" s="295"/>
      <c r="Z47" s="293"/>
      <c r="AA47" s="293"/>
      <c r="AB47" s="296"/>
      <c r="AC47" s="418"/>
      <c r="AD47" s="405"/>
      <c r="AE47" s="293"/>
      <c r="AF47" s="294"/>
      <c r="AG47" s="418"/>
      <c r="AH47" s="405"/>
      <c r="AI47" s="293"/>
      <c r="AJ47" s="294"/>
      <c r="AK47" s="295"/>
      <c r="AL47" s="293"/>
      <c r="AM47" s="293"/>
      <c r="AN47" s="296"/>
      <c r="AO47" s="292"/>
      <c r="AP47" s="293"/>
      <c r="AQ47" s="293"/>
      <c r="AR47" s="296"/>
      <c r="AS47" s="418">
        <v>8</v>
      </c>
      <c r="AT47" s="405">
        <v>8</v>
      </c>
      <c r="AU47" s="293">
        <v>10</v>
      </c>
      <c r="AV47" s="294">
        <v>74</v>
      </c>
      <c r="AW47" s="292"/>
      <c r="AX47" s="293"/>
      <c r="AY47" s="293"/>
      <c r="AZ47" s="293"/>
      <c r="BA47" s="293"/>
      <c r="BB47" s="293"/>
      <c r="BC47" s="293"/>
      <c r="BD47" s="294">
        <v>4</v>
      </c>
      <c r="BE47" s="292">
        <f t="shared" si="33"/>
        <v>1.04</v>
      </c>
      <c r="BF47" s="293">
        <v>4</v>
      </c>
      <c r="BG47" s="293"/>
      <c r="BH47" s="294"/>
    </row>
    <row r="48" spans="1:60" ht="35.1" customHeight="1" x14ac:dyDescent="0.4">
      <c r="A48" s="320" t="s">
        <v>20</v>
      </c>
      <c r="B48" s="177" t="s">
        <v>221</v>
      </c>
      <c r="C48" s="441" t="s">
        <v>80</v>
      </c>
      <c r="D48" s="398">
        <f t="shared" si="28"/>
        <v>3</v>
      </c>
      <c r="E48" s="400">
        <f t="shared" si="29"/>
        <v>75</v>
      </c>
      <c r="F48" s="401">
        <f t="shared" si="30"/>
        <v>39</v>
      </c>
      <c r="G48" s="402">
        <f t="shared" si="31"/>
        <v>16</v>
      </c>
      <c r="H48" s="402">
        <f t="shared" si="31"/>
        <v>8</v>
      </c>
      <c r="I48" s="403">
        <v>8</v>
      </c>
      <c r="J48" s="403"/>
      <c r="K48" s="403"/>
      <c r="L48" s="403"/>
      <c r="M48" s="403"/>
      <c r="N48" s="403"/>
      <c r="O48" s="402">
        <f t="shared" si="32"/>
        <v>15</v>
      </c>
      <c r="P48" s="404">
        <f t="shared" si="32"/>
        <v>36</v>
      </c>
      <c r="Q48" s="295"/>
      <c r="R48" s="293"/>
      <c r="S48" s="293"/>
      <c r="T48" s="296"/>
      <c r="U48" s="292"/>
      <c r="V48" s="293"/>
      <c r="W48" s="293"/>
      <c r="X48" s="294"/>
      <c r="Y48" s="295"/>
      <c r="Z48" s="293"/>
      <c r="AA48" s="293"/>
      <c r="AB48" s="296"/>
      <c r="AC48" s="418"/>
      <c r="AD48" s="405"/>
      <c r="AE48" s="293"/>
      <c r="AF48" s="294"/>
      <c r="AG48" s="418"/>
      <c r="AH48" s="405"/>
      <c r="AI48" s="293"/>
      <c r="AJ48" s="294"/>
      <c r="AK48" s="417"/>
      <c r="AL48" s="405"/>
      <c r="AM48" s="293"/>
      <c r="AN48" s="296"/>
      <c r="AO48" s="418">
        <v>16</v>
      </c>
      <c r="AP48" s="405">
        <v>8</v>
      </c>
      <c r="AQ48" s="293">
        <v>15</v>
      </c>
      <c r="AR48" s="296">
        <v>36</v>
      </c>
      <c r="AS48" s="418"/>
      <c r="AT48" s="405"/>
      <c r="AU48" s="293"/>
      <c r="AV48" s="294"/>
      <c r="AW48" s="292"/>
      <c r="AX48" s="293"/>
      <c r="AY48" s="293"/>
      <c r="AZ48" s="293"/>
      <c r="BA48" s="293"/>
      <c r="BB48" s="293"/>
      <c r="BC48" s="293">
        <v>3</v>
      </c>
      <c r="BD48" s="294"/>
      <c r="BE48" s="292">
        <f t="shared" si="33"/>
        <v>1.56</v>
      </c>
      <c r="BF48" s="293">
        <v>3</v>
      </c>
      <c r="BG48" s="293"/>
      <c r="BH48" s="294"/>
    </row>
    <row r="49" spans="1:162" ht="35.1" customHeight="1" x14ac:dyDescent="0.4">
      <c r="A49" s="367" t="s">
        <v>21</v>
      </c>
      <c r="B49" s="177" t="s">
        <v>112</v>
      </c>
      <c r="C49" s="441" t="s">
        <v>275</v>
      </c>
      <c r="D49" s="398">
        <f>SUM(AW49:BD49)</f>
        <v>2</v>
      </c>
      <c r="E49" s="400">
        <f>SUM(F49,P49)</f>
        <v>50</v>
      </c>
      <c r="F49" s="401">
        <f>SUM(G49:H49,O49)</f>
        <v>31</v>
      </c>
      <c r="G49" s="402">
        <f>SUM(Q49,U49,Y49,AC49,AG49,AK49,AO49,AS49)</f>
        <v>8</v>
      </c>
      <c r="H49" s="402">
        <f>SUM(R49,V49,Z49,AD49,AH49,AL49,AP49,AT49)</f>
        <v>8</v>
      </c>
      <c r="I49" s="403"/>
      <c r="J49" s="403">
        <v>8</v>
      </c>
      <c r="K49" s="403"/>
      <c r="L49" s="403"/>
      <c r="M49" s="403"/>
      <c r="N49" s="403"/>
      <c r="O49" s="402">
        <f>SUM(S49,W49,AA49,AE49,AI49,AM49,AQ49,AU49)</f>
        <v>15</v>
      </c>
      <c r="P49" s="404">
        <f>SUM(T49,X49,AB49,AF49,AJ49,AN49,AR49,AV49)</f>
        <v>19</v>
      </c>
      <c r="Q49" s="295"/>
      <c r="R49" s="293"/>
      <c r="S49" s="293"/>
      <c r="T49" s="296"/>
      <c r="U49" s="418"/>
      <c r="V49" s="405"/>
      <c r="W49" s="293"/>
      <c r="X49" s="294"/>
      <c r="Y49" s="417"/>
      <c r="Z49" s="405"/>
      <c r="AA49" s="293"/>
      <c r="AB49" s="296"/>
      <c r="AC49" s="292"/>
      <c r="AD49" s="293"/>
      <c r="AE49" s="293"/>
      <c r="AF49" s="294"/>
      <c r="AG49" s="418">
        <v>8</v>
      </c>
      <c r="AH49" s="405">
        <v>8</v>
      </c>
      <c r="AI49" s="293">
        <v>15</v>
      </c>
      <c r="AJ49" s="294">
        <v>19</v>
      </c>
      <c r="AK49" s="295"/>
      <c r="AL49" s="293"/>
      <c r="AM49" s="293"/>
      <c r="AN49" s="296"/>
      <c r="AO49" s="292"/>
      <c r="AP49" s="293"/>
      <c r="AQ49" s="293"/>
      <c r="AR49" s="296"/>
      <c r="AS49" s="292"/>
      <c r="AT49" s="293"/>
      <c r="AU49" s="293"/>
      <c r="AV49" s="294"/>
      <c r="AW49" s="292"/>
      <c r="AX49" s="293"/>
      <c r="AY49" s="293">
        <v>2</v>
      </c>
      <c r="AZ49" s="293"/>
      <c r="BA49" s="293"/>
      <c r="BB49" s="293"/>
      <c r="BC49" s="293"/>
      <c r="BD49" s="294"/>
      <c r="BE49" s="292">
        <f t="shared" si="33"/>
        <v>1.24</v>
      </c>
      <c r="BF49" s="293">
        <v>2</v>
      </c>
      <c r="BG49" s="293"/>
      <c r="BH49" s="294"/>
    </row>
    <row r="50" spans="1:162" ht="35.1" customHeight="1" x14ac:dyDescent="0.4">
      <c r="A50" s="314" t="s">
        <v>22</v>
      </c>
      <c r="B50" s="456" t="s">
        <v>92</v>
      </c>
      <c r="C50" s="441" t="s">
        <v>102</v>
      </c>
      <c r="D50" s="398">
        <f t="shared" si="28"/>
        <v>3</v>
      </c>
      <c r="E50" s="400">
        <f t="shared" si="29"/>
        <v>75</v>
      </c>
      <c r="F50" s="401">
        <f t="shared" si="30"/>
        <v>31</v>
      </c>
      <c r="G50" s="402">
        <f t="shared" si="31"/>
        <v>8</v>
      </c>
      <c r="H50" s="402">
        <f t="shared" si="31"/>
        <v>8</v>
      </c>
      <c r="I50" s="403"/>
      <c r="J50" s="403">
        <v>8</v>
      </c>
      <c r="K50" s="403"/>
      <c r="L50" s="403"/>
      <c r="M50" s="403"/>
      <c r="N50" s="403"/>
      <c r="O50" s="402">
        <f t="shared" si="32"/>
        <v>15</v>
      </c>
      <c r="P50" s="404">
        <f t="shared" si="32"/>
        <v>44</v>
      </c>
      <c r="Q50" s="295"/>
      <c r="R50" s="293"/>
      <c r="S50" s="293"/>
      <c r="T50" s="296"/>
      <c r="U50" s="292"/>
      <c r="V50" s="293"/>
      <c r="W50" s="293"/>
      <c r="X50" s="294"/>
      <c r="Y50" s="295"/>
      <c r="Z50" s="293"/>
      <c r="AA50" s="293"/>
      <c r="AB50" s="296"/>
      <c r="AC50" s="418"/>
      <c r="AD50" s="405"/>
      <c r="AE50" s="293"/>
      <c r="AF50" s="294"/>
      <c r="AG50" s="418"/>
      <c r="AH50" s="405"/>
      <c r="AI50" s="293"/>
      <c r="AJ50" s="294"/>
      <c r="AK50" s="417">
        <v>8</v>
      </c>
      <c r="AL50" s="405">
        <v>8</v>
      </c>
      <c r="AM50" s="293">
        <v>15</v>
      </c>
      <c r="AN50" s="296">
        <v>44</v>
      </c>
      <c r="AO50" s="292"/>
      <c r="AP50" s="293"/>
      <c r="AQ50" s="293"/>
      <c r="AR50" s="296"/>
      <c r="AS50" s="418"/>
      <c r="AT50" s="405"/>
      <c r="AU50" s="293"/>
      <c r="AV50" s="294"/>
      <c r="AW50" s="292"/>
      <c r="AX50" s="293"/>
      <c r="AY50" s="293"/>
      <c r="AZ50" s="293"/>
      <c r="BA50" s="293"/>
      <c r="BB50" s="293">
        <v>3</v>
      </c>
      <c r="BC50" s="293"/>
      <c r="BD50" s="294"/>
      <c r="BE50" s="292">
        <f t="shared" si="33"/>
        <v>1.24</v>
      </c>
      <c r="BF50" s="293">
        <f>SUM(AW50:BD50)</f>
        <v>3</v>
      </c>
      <c r="BG50" s="293"/>
      <c r="BH50" s="294"/>
    </row>
    <row r="51" spans="1:162" ht="35.1" customHeight="1" x14ac:dyDescent="0.4">
      <c r="A51" s="320" t="s">
        <v>23</v>
      </c>
      <c r="B51" s="437" t="s">
        <v>228</v>
      </c>
      <c r="C51" s="441" t="s">
        <v>272</v>
      </c>
      <c r="D51" s="398">
        <f t="shared" si="28"/>
        <v>3</v>
      </c>
      <c r="E51" s="400">
        <f t="shared" si="29"/>
        <v>75</v>
      </c>
      <c r="F51" s="401">
        <f t="shared" si="30"/>
        <v>42</v>
      </c>
      <c r="G51" s="402">
        <f t="shared" si="31"/>
        <v>8</v>
      </c>
      <c r="H51" s="402">
        <f t="shared" si="31"/>
        <v>24</v>
      </c>
      <c r="I51" s="403"/>
      <c r="J51" s="403"/>
      <c r="K51" s="403"/>
      <c r="L51" s="403">
        <v>24</v>
      </c>
      <c r="M51" s="403"/>
      <c r="N51" s="403"/>
      <c r="O51" s="402">
        <f t="shared" si="32"/>
        <v>10</v>
      </c>
      <c r="P51" s="404">
        <f t="shared" si="32"/>
        <v>33</v>
      </c>
      <c r="Q51" s="295"/>
      <c r="R51" s="293"/>
      <c r="S51" s="293"/>
      <c r="T51" s="296"/>
      <c r="U51" s="292"/>
      <c r="V51" s="293"/>
      <c r="W51" s="293"/>
      <c r="X51" s="294"/>
      <c r="Y51" s="417">
        <v>8</v>
      </c>
      <c r="Z51" s="405">
        <v>24</v>
      </c>
      <c r="AA51" s="293">
        <v>10</v>
      </c>
      <c r="AB51" s="296">
        <v>33</v>
      </c>
      <c r="AC51" s="418"/>
      <c r="AD51" s="405"/>
      <c r="AE51" s="293"/>
      <c r="AF51" s="294"/>
      <c r="AG51" s="418"/>
      <c r="AH51" s="405"/>
      <c r="AI51" s="293"/>
      <c r="AJ51" s="294"/>
      <c r="AK51" s="417"/>
      <c r="AL51" s="405"/>
      <c r="AM51" s="293"/>
      <c r="AN51" s="296"/>
      <c r="AO51" s="418"/>
      <c r="AP51" s="405"/>
      <c r="AQ51" s="293"/>
      <c r="AR51" s="296"/>
      <c r="AS51" s="418"/>
      <c r="AT51" s="405"/>
      <c r="AU51" s="293"/>
      <c r="AV51" s="294"/>
      <c r="AW51" s="292"/>
      <c r="AX51" s="293"/>
      <c r="AY51" s="293">
        <v>3</v>
      </c>
      <c r="AZ51" s="293"/>
      <c r="BA51" s="293"/>
      <c r="BB51" s="293"/>
      <c r="BC51" s="293"/>
      <c r="BD51" s="294"/>
      <c r="BE51" s="292">
        <f t="shared" si="33"/>
        <v>1.68</v>
      </c>
      <c r="BF51" s="293">
        <v>3</v>
      </c>
      <c r="BG51" s="293"/>
      <c r="BH51" s="294"/>
    </row>
    <row r="52" spans="1:162" ht="35.1" customHeight="1" x14ac:dyDescent="0.4">
      <c r="A52" s="320" t="s">
        <v>24</v>
      </c>
      <c r="B52" s="177" t="s">
        <v>269</v>
      </c>
      <c r="C52" s="441" t="s">
        <v>275</v>
      </c>
      <c r="D52" s="398">
        <f>SUM(AW52:BD52)</f>
        <v>1</v>
      </c>
      <c r="E52" s="400">
        <f>SUM(F52,P52)</f>
        <v>25</v>
      </c>
      <c r="F52" s="401">
        <f>SUM(G52:H52,O52)</f>
        <v>10</v>
      </c>
      <c r="G52" s="402">
        <f>SUM(Q52,U52,Y52,AC52,AG52,AK52,AO52,AS52)</f>
        <v>0</v>
      </c>
      <c r="H52" s="402">
        <f>SUM(R52,V52,Z52,AD52,AH52,AL52,AP52,AT52)</f>
        <v>8</v>
      </c>
      <c r="I52" s="403"/>
      <c r="J52" s="403"/>
      <c r="K52" s="403">
        <v>8</v>
      </c>
      <c r="L52" s="403"/>
      <c r="M52" s="403"/>
      <c r="N52" s="403"/>
      <c r="O52" s="402">
        <f>SUM(S52,W52,AA52,AE52,AI52,AM52,AQ52,AU52)</f>
        <v>2</v>
      </c>
      <c r="P52" s="404">
        <f>SUM(T52,X52,AB52,AF52,AJ52,AN52,AR52,AV52)</f>
        <v>15</v>
      </c>
      <c r="Q52" s="295"/>
      <c r="R52" s="293"/>
      <c r="S52" s="293"/>
      <c r="T52" s="296"/>
      <c r="U52" s="292"/>
      <c r="V52" s="293"/>
      <c r="W52" s="293"/>
      <c r="X52" s="294"/>
      <c r="Y52" s="295"/>
      <c r="Z52" s="293"/>
      <c r="AA52" s="293"/>
      <c r="AB52" s="296"/>
      <c r="AC52" s="418"/>
      <c r="AD52" s="293"/>
      <c r="AE52" s="293"/>
      <c r="AF52" s="294"/>
      <c r="AG52" s="418"/>
      <c r="AH52" s="405">
        <v>8</v>
      </c>
      <c r="AI52" s="293">
        <v>2</v>
      </c>
      <c r="AJ52" s="294">
        <v>15</v>
      </c>
      <c r="AK52" s="295"/>
      <c r="AL52" s="293"/>
      <c r="AM52" s="293"/>
      <c r="AN52" s="296"/>
      <c r="AO52" s="292"/>
      <c r="AP52" s="293"/>
      <c r="AQ52" s="293"/>
      <c r="AR52" s="296"/>
      <c r="AS52" s="292"/>
      <c r="AT52" s="293"/>
      <c r="AU52" s="293"/>
      <c r="AV52" s="294"/>
      <c r="AW52" s="292"/>
      <c r="AX52" s="293"/>
      <c r="AY52" s="293"/>
      <c r="AZ52" s="293"/>
      <c r="BA52" s="293">
        <v>1</v>
      </c>
      <c r="BB52" s="293"/>
      <c r="BC52" s="293"/>
      <c r="BD52" s="294"/>
      <c r="BE52" s="292">
        <v>1</v>
      </c>
      <c r="BF52" s="293">
        <v>1</v>
      </c>
      <c r="BG52" s="293"/>
      <c r="BH52" s="294"/>
    </row>
    <row r="53" spans="1:162" ht="35.1" customHeight="1" x14ac:dyDescent="0.4">
      <c r="A53" s="320" t="s">
        <v>25</v>
      </c>
      <c r="B53" s="177" t="s">
        <v>69</v>
      </c>
      <c r="C53" s="399" t="s">
        <v>280</v>
      </c>
      <c r="D53" s="399">
        <f t="shared" si="28"/>
        <v>2</v>
      </c>
      <c r="E53" s="400">
        <f t="shared" si="29"/>
        <v>50</v>
      </c>
      <c r="F53" s="401">
        <f t="shared" si="30"/>
        <v>21</v>
      </c>
      <c r="G53" s="402">
        <f t="shared" si="31"/>
        <v>8</v>
      </c>
      <c r="H53" s="402">
        <f t="shared" si="31"/>
        <v>8</v>
      </c>
      <c r="I53" s="403"/>
      <c r="J53" s="403"/>
      <c r="K53" s="403"/>
      <c r="L53" s="403">
        <v>8</v>
      </c>
      <c r="M53" s="403"/>
      <c r="N53" s="403"/>
      <c r="O53" s="402">
        <f t="shared" si="32"/>
        <v>5</v>
      </c>
      <c r="P53" s="404">
        <f t="shared" si="32"/>
        <v>29</v>
      </c>
      <c r="Q53" s="295"/>
      <c r="R53" s="293"/>
      <c r="S53" s="293"/>
      <c r="T53" s="296"/>
      <c r="U53" s="292"/>
      <c r="V53" s="293"/>
      <c r="W53" s="293"/>
      <c r="X53" s="294"/>
      <c r="Y53" s="295"/>
      <c r="Z53" s="293"/>
      <c r="AA53" s="293"/>
      <c r="AB53" s="296"/>
      <c r="AC53" s="418"/>
      <c r="AD53" s="293"/>
      <c r="AE53" s="293"/>
      <c r="AF53" s="294"/>
      <c r="AG53" s="418">
        <v>8</v>
      </c>
      <c r="AH53" s="293"/>
      <c r="AI53" s="293">
        <v>2</v>
      </c>
      <c r="AJ53" s="294">
        <v>15</v>
      </c>
      <c r="AK53" s="417"/>
      <c r="AL53" s="405">
        <v>8</v>
      </c>
      <c r="AM53" s="293">
        <v>3</v>
      </c>
      <c r="AN53" s="296">
        <v>14</v>
      </c>
      <c r="AO53" s="418"/>
      <c r="AP53" s="293"/>
      <c r="AQ53" s="293"/>
      <c r="AR53" s="296"/>
      <c r="AS53" s="418"/>
      <c r="AT53" s="405"/>
      <c r="AU53" s="293"/>
      <c r="AV53" s="294"/>
      <c r="AW53" s="292"/>
      <c r="AX53" s="293"/>
      <c r="AY53" s="293"/>
      <c r="AZ53" s="293"/>
      <c r="BA53" s="293">
        <v>1</v>
      </c>
      <c r="BB53" s="293">
        <v>1</v>
      </c>
      <c r="BC53" s="293"/>
      <c r="BD53" s="294"/>
      <c r="BE53" s="292">
        <f t="shared" si="33"/>
        <v>0.84</v>
      </c>
      <c r="BF53" s="293">
        <v>2</v>
      </c>
      <c r="BG53" s="293"/>
      <c r="BH53" s="294"/>
    </row>
    <row r="54" spans="1:162" ht="49.5" customHeight="1" x14ac:dyDescent="0.4">
      <c r="A54" s="288" t="s">
        <v>239</v>
      </c>
      <c r="B54" s="463" t="s">
        <v>244</v>
      </c>
      <c r="C54" s="438" t="s">
        <v>270</v>
      </c>
      <c r="D54" s="265">
        <f>SUM(AW54:BD54)</f>
        <v>5</v>
      </c>
      <c r="E54" s="267">
        <f>SUM(F54,P54)</f>
        <v>125</v>
      </c>
      <c r="F54" s="268">
        <f>SUM(G54:H54,O54)</f>
        <v>40</v>
      </c>
      <c r="G54" s="269">
        <f>SUM(Q54,U54,Y54,AC54,AG54,AK54,AO54,AS54)</f>
        <v>0</v>
      </c>
      <c r="H54" s="269">
        <f>SUM(R54,V54,Z54,AD54,AH54,AL54,AP54,AT54)</f>
        <v>30</v>
      </c>
      <c r="I54" s="271"/>
      <c r="J54" s="271"/>
      <c r="K54" s="271"/>
      <c r="L54" s="271">
        <v>30</v>
      </c>
      <c r="M54" s="271"/>
      <c r="N54" s="271"/>
      <c r="O54" s="269">
        <f>SUM(S54,W54,AA54,AE54,AI54,AM54,AQ54,AU54)</f>
        <v>10</v>
      </c>
      <c r="P54" s="272">
        <f>SUM(T54,X54,AB54,AF54,AJ54,AN54,AR54,AV54)</f>
        <v>85</v>
      </c>
      <c r="Q54" s="281"/>
      <c r="R54" s="275"/>
      <c r="S54" s="275"/>
      <c r="T54" s="276"/>
      <c r="U54" s="286"/>
      <c r="V54" s="275"/>
      <c r="W54" s="275"/>
      <c r="X54" s="287"/>
      <c r="Y54" s="281"/>
      <c r="Z54" s="275"/>
      <c r="AA54" s="275"/>
      <c r="AB54" s="276"/>
      <c r="AC54" s="286"/>
      <c r="AD54" s="275"/>
      <c r="AE54" s="275"/>
      <c r="AF54" s="287"/>
      <c r="AG54" s="286"/>
      <c r="AH54" s="275"/>
      <c r="AI54" s="275"/>
      <c r="AJ54" s="287"/>
      <c r="AK54" s="281"/>
      <c r="AL54" s="274"/>
      <c r="AM54" s="275"/>
      <c r="AN54" s="276"/>
      <c r="AO54" s="286"/>
      <c r="AP54" s="274">
        <v>30</v>
      </c>
      <c r="AQ54" s="275">
        <v>10</v>
      </c>
      <c r="AR54" s="275">
        <v>85</v>
      </c>
      <c r="AS54" s="286"/>
      <c r="AT54" s="274"/>
      <c r="AU54" s="275"/>
      <c r="AV54" s="287"/>
      <c r="AW54" s="286"/>
      <c r="AX54" s="275"/>
      <c r="AY54" s="275"/>
      <c r="AZ54" s="275"/>
      <c r="BA54" s="275"/>
      <c r="BB54" s="275"/>
      <c r="BC54" s="275">
        <v>5</v>
      </c>
      <c r="BD54" s="287"/>
      <c r="BE54" s="292">
        <f t="shared" si="33"/>
        <v>1.6</v>
      </c>
      <c r="BF54" s="275">
        <v>5</v>
      </c>
      <c r="BG54" s="275"/>
      <c r="BH54" s="294">
        <v>5</v>
      </c>
    </row>
    <row r="55" spans="1:162" ht="24.6" thickBot="1" x14ac:dyDescent="0.45">
      <c r="A55" s="320" t="s">
        <v>240</v>
      </c>
      <c r="B55" s="464" t="s">
        <v>107</v>
      </c>
      <c r="C55" s="465" t="s">
        <v>283</v>
      </c>
      <c r="D55" s="466">
        <f>SUM(AW55:BD55)</f>
        <v>6</v>
      </c>
      <c r="E55" s="467">
        <f>SUM(F55,P55)</f>
        <v>150</v>
      </c>
      <c r="F55" s="468">
        <f>SUM(G55:H55,O55)</f>
        <v>40</v>
      </c>
      <c r="G55" s="469">
        <f>SUM(Q55,U55,Y55,AC55,AG55,AK55,AO55,AS55)</f>
        <v>0</v>
      </c>
      <c r="H55" s="469">
        <f>SUM(R55,V55,Z55,AD55,AH55,AL55,AP55,AT55)</f>
        <v>30</v>
      </c>
      <c r="I55" s="470"/>
      <c r="J55" s="470"/>
      <c r="K55" s="470">
        <v>30</v>
      </c>
      <c r="L55" s="470"/>
      <c r="M55" s="470"/>
      <c r="N55" s="470"/>
      <c r="O55" s="469">
        <f>SUM(S55,W55,AA55,AE55,AI55,AM55,AQ55,AU55)</f>
        <v>10</v>
      </c>
      <c r="P55" s="471">
        <f>SUM(T55,X55,AB55,AF55,AJ55,AN55,AR55,AV55)</f>
        <v>110</v>
      </c>
      <c r="Q55" s="472"/>
      <c r="R55" s="446"/>
      <c r="S55" s="446"/>
      <c r="T55" s="473"/>
      <c r="U55" s="474"/>
      <c r="V55" s="446"/>
      <c r="W55" s="446"/>
      <c r="X55" s="447"/>
      <c r="Y55" s="472"/>
      <c r="Z55" s="446"/>
      <c r="AA55" s="446"/>
      <c r="AB55" s="473"/>
      <c r="AC55" s="474"/>
      <c r="AD55" s="446"/>
      <c r="AE55" s="446"/>
      <c r="AF55" s="447"/>
      <c r="AG55" s="474"/>
      <c r="AH55" s="446"/>
      <c r="AI55" s="446"/>
      <c r="AJ55" s="447"/>
      <c r="AK55" s="472"/>
      <c r="AL55" s="445"/>
      <c r="AM55" s="446"/>
      <c r="AN55" s="473"/>
      <c r="AO55" s="474"/>
      <c r="AP55" s="445"/>
      <c r="AQ55" s="446"/>
      <c r="AR55" s="473"/>
      <c r="AS55" s="474"/>
      <c r="AT55" s="445">
        <v>30</v>
      </c>
      <c r="AU55" s="446">
        <v>10</v>
      </c>
      <c r="AV55" s="447">
        <v>110</v>
      </c>
      <c r="AW55" s="474"/>
      <c r="AX55" s="446"/>
      <c r="AY55" s="446"/>
      <c r="AZ55" s="446"/>
      <c r="BA55" s="446"/>
      <c r="BB55" s="446"/>
      <c r="BC55" s="446"/>
      <c r="BD55" s="447">
        <v>6</v>
      </c>
      <c r="BE55" s="292">
        <f t="shared" si="33"/>
        <v>1.6</v>
      </c>
      <c r="BF55" s="446">
        <v>6</v>
      </c>
      <c r="BG55" s="446"/>
      <c r="BH55" s="447"/>
    </row>
    <row r="56" spans="1:162" ht="35.1" customHeight="1" x14ac:dyDescent="0.4">
      <c r="A56" s="347" t="s">
        <v>26</v>
      </c>
      <c r="B56" s="475" t="s">
        <v>67</v>
      </c>
      <c r="C56" s="476"/>
      <c r="D56" s="477"/>
      <c r="E56" s="478"/>
      <c r="F56" s="479"/>
      <c r="G56" s="450"/>
      <c r="H56" s="450"/>
      <c r="I56" s="450"/>
      <c r="J56" s="450"/>
      <c r="K56" s="450"/>
      <c r="L56" s="450"/>
      <c r="M56" s="450"/>
      <c r="N56" s="450"/>
      <c r="O56" s="450"/>
      <c r="P56" s="480"/>
      <c r="Q56" s="449"/>
      <c r="R56" s="450"/>
      <c r="S56" s="450"/>
      <c r="T56" s="481"/>
      <c r="U56" s="482"/>
      <c r="V56" s="450"/>
      <c r="W56" s="450"/>
      <c r="X56" s="451"/>
      <c r="Y56" s="449"/>
      <c r="Z56" s="450"/>
      <c r="AA56" s="450"/>
      <c r="AB56" s="481"/>
      <c r="AC56" s="482"/>
      <c r="AD56" s="450"/>
      <c r="AE56" s="450"/>
      <c r="AF56" s="451"/>
      <c r="AG56" s="482"/>
      <c r="AH56" s="450"/>
      <c r="AI56" s="450"/>
      <c r="AJ56" s="451"/>
      <c r="AK56" s="449"/>
      <c r="AL56" s="450"/>
      <c r="AM56" s="450"/>
      <c r="AN56" s="481"/>
      <c r="AO56" s="482"/>
      <c r="AP56" s="450"/>
      <c r="AQ56" s="450"/>
      <c r="AR56" s="481"/>
      <c r="AS56" s="482"/>
      <c r="AT56" s="450"/>
      <c r="AU56" s="450"/>
      <c r="AV56" s="451"/>
      <c r="AW56" s="482"/>
      <c r="AX56" s="450"/>
      <c r="AY56" s="450"/>
      <c r="AZ56" s="450"/>
      <c r="BA56" s="450"/>
      <c r="BB56" s="450"/>
      <c r="BC56" s="450"/>
      <c r="BD56" s="451"/>
      <c r="BE56" s="449"/>
      <c r="BF56" s="450"/>
      <c r="BG56" s="450"/>
      <c r="BH56" s="483"/>
    </row>
    <row r="57" spans="1:162" s="133" customFormat="1" ht="51.6" customHeight="1" x14ac:dyDescent="0.4">
      <c r="A57" s="365" t="s">
        <v>59</v>
      </c>
      <c r="B57" s="484" t="s">
        <v>95</v>
      </c>
      <c r="C57" s="485"/>
      <c r="D57" s="486">
        <f>SUM(D58:D64)</f>
        <v>26</v>
      </c>
      <c r="E57" s="487">
        <f>SUM(E58:E64)</f>
        <v>650</v>
      </c>
      <c r="F57" s="488">
        <f t="shared" ref="F57:BH57" si="34">SUM(F58:F64)</f>
        <v>144</v>
      </c>
      <c r="G57" s="488">
        <f t="shared" si="34"/>
        <v>32</v>
      </c>
      <c r="H57" s="488">
        <f t="shared" si="34"/>
        <v>72</v>
      </c>
      <c r="I57" s="488">
        <f t="shared" si="34"/>
        <v>0</v>
      </c>
      <c r="J57" s="488">
        <f t="shared" si="34"/>
        <v>64</v>
      </c>
      <c r="K57" s="488">
        <f t="shared" si="34"/>
        <v>0</v>
      </c>
      <c r="L57" s="488">
        <f t="shared" si="34"/>
        <v>8</v>
      </c>
      <c r="M57" s="488">
        <f t="shared" si="34"/>
        <v>0</v>
      </c>
      <c r="N57" s="488">
        <f t="shared" si="34"/>
        <v>0</v>
      </c>
      <c r="O57" s="488">
        <f t="shared" si="34"/>
        <v>40</v>
      </c>
      <c r="P57" s="489">
        <f t="shared" si="34"/>
        <v>506</v>
      </c>
      <c r="Q57" s="487">
        <f t="shared" si="34"/>
        <v>0</v>
      </c>
      <c r="R57" s="488">
        <f t="shared" si="34"/>
        <v>0</v>
      </c>
      <c r="S57" s="488">
        <f t="shared" si="34"/>
        <v>0</v>
      </c>
      <c r="T57" s="489">
        <f t="shared" si="34"/>
        <v>0</v>
      </c>
      <c r="U57" s="487">
        <f t="shared" si="34"/>
        <v>0</v>
      </c>
      <c r="V57" s="488">
        <f t="shared" si="34"/>
        <v>0</v>
      </c>
      <c r="W57" s="488">
        <f t="shared" si="34"/>
        <v>0</v>
      </c>
      <c r="X57" s="490">
        <f t="shared" si="34"/>
        <v>0</v>
      </c>
      <c r="Y57" s="491">
        <f t="shared" si="34"/>
        <v>0</v>
      </c>
      <c r="Z57" s="488">
        <f t="shared" si="34"/>
        <v>0</v>
      </c>
      <c r="AA57" s="488">
        <f t="shared" si="34"/>
        <v>0</v>
      </c>
      <c r="AB57" s="490">
        <f t="shared" si="34"/>
        <v>0</v>
      </c>
      <c r="AC57" s="491">
        <f t="shared" si="34"/>
        <v>0</v>
      </c>
      <c r="AD57" s="488">
        <f t="shared" si="34"/>
        <v>0</v>
      </c>
      <c r="AE57" s="488">
        <f t="shared" si="34"/>
        <v>0</v>
      </c>
      <c r="AF57" s="490">
        <f t="shared" si="34"/>
        <v>0</v>
      </c>
      <c r="AG57" s="491">
        <f t="shared" si="34"/>
        <v>0</v>
      </c>
      <c r="AH57" s="488">
        <f t="shared" si="34"/>
        <v>0</v>
      </c>
      <c r="AI57" s="488">
        <f t="shared" si="34"/>
        <v>0</v>
      </c>
      <c r="AJ57" s="489">
        <f t="shared" si="34"/>
        <v>0</v>
      </c>
      <c r="AK57" s="487">
        <f t="shared" si="34"/>
        <v>8</v>
      </c>
      <c r="AL57" s="488">
        <f t="shared" si="34"/>
        <v>8</v>
      </c>
      <c r="AM57" s="488">
        <f t="shared" si="34"/>
        <v>5</v>
      </c>
      <c r="AN57" s="490">
        <f t="shared" si="34"/>
        <v>104</v>
      </c>
      <c r="AO57" s="491">
        <f t="shared" si="34"/>
        <v>16</v>
      </c>
      <c r="AP57" s="488">
        <f t="shared" si="34"/>
        <v>16</v>
      </c>
      <c r="AQ57" s="488">
        <f t="shared" si="34"/>
        <v>10</v>
      </c>
      <c r="AR57" s="490">
        <f t="shared" si="34"/>
        <v>133</v>
      </c>
      <c r="AS57" s="491">
        <f t="shared" si="34"/>
        <v>8</v>
      </c>
      <c r="AT57" s="488">
        <f t="shared" si="34"/>
        <v>48</v>
      </c>
      <c r="AU57" s="488">
        <f t="shared" si="34"/>
        <v>25</v>
      </c>
      <c r="AV57" s="489">
        <f t="shared" si="34"/>
        <v>269</v>
      </c>
      <c r="AW57" s="487">
        <f t="shared" si="34"/>
        <v>0</v>
      </c>
      <c r="AX57" s="488">
        <f t="shared" si="34"/>
        <v>0</v>
      </c>
      <c r="AY57" s="488">
        <f t="shared" si="34"/>
        <v>0</v>
      </c>
      <c r="AZ57" s="488">
        <f t="shared" si="34"/>
        <v>0</v>
      </c>
      <c r="BA57" s="488">
        <f t="shared" si="34"/>
        <v>0</v>
      </c>
      <c r="BB57" s="488">
        <f t="shared" si="34"/>
        <v>5</v>
      </c>
      <c r="BC57" s="488">
        <f t="shared" si="34"/>
        <v>7</v>
      </c>
      <c r="BD57" s="489">
        <f t="shared" si="34"/>
        <v>14</v>
      </c>
      <c r="BE57" s="487">
        <f t="shared" si="34"/>
        <v>6.84</v>
      </c>
      <c r="BF57" s="488">
        <f t="shared" si="34"/>
        <v>26</v>
      </c>
      <c r="BG57" s="488">
        <f t="shared" si="34"/>
        <v>0</v>
      </c>
      <c r="BH57" s="489">
        <f t="shared" si="34"/>
        <v>26</v>
      </c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32"/>
      <c r="DE57" s="132"/>
      <c r="DF57" s="132"/>
      <c r="DG57" s="132"/>
      <c r="DH57" s="132"/>
      <c r="DI57" s="132"/>
      <c r="DJ57" s="132"/>
      <c r="DK57" s="132"/>
      <c r="DL57" s="132"/>
      <c r="DM57" s="132"/>
      <c r="DN57" s="132"/>
      <c r="DO57" s="132"/>
      <c r="DP57" s="132"/>
      <c r="DQ57" s="132"/>
      <c r="DR57" s="132"/>
      <c r="DS57" s="132"/>
      <c r="DT57" s="132"/>
      <c r="DU57" s="132"/>
      <c r="DV57" s="132"/>
      <c r="DW57" s="132"/>
      <c r="DX57" s="132"/>
      <c r="DY57" s="132"/>
      <c r="DZ57" s="132"/>
      <c r="EA57" s="132"/>
      <c r="EB57" s="132"/>
      <c r="EC57" s="132"/>
      <c r="ED57" s="132"/>
      <c r="EE57" s="132"/>
      <c r="EF57" s="132"/>
      <c r="EG57" s="132"/>
      <c r="EH57" s="132"/>
      <c r="EI57" s="132"/>
      <c r="EJ57" s="132"/>
      <c r="EK57" s="132"/>
      <c r="EL57" s="132"/>
      <c r="EM57" s="132"/>
      <c r="EN57" s="132"/>
      <c r="EO57" s="132"/>
      <c r="EP57" s="132"/>
      <c r="EQ57" s="132"/>
      <c r="ER57" s="132"/>
      <c r="ES57" s="132"/>
      <c r="ET57" s="132"/>
      <c r="EU57" s="132"/>
      <c r="EV57" s="132"/>
      <c r="EW57" s="132"/>
      <c r="EX57" s="132"/>
      <c r="EY57" s="132"/>
      <c r="EZ57" s="132"/>
      <c r="FA57" s="132"/>
      <c r="FB57" s="132"/>
      <c r="FC57" s="132"/>
      <c r="FD57" s="132"/>
      <c r="FE57" s="132"/>
      <c r="FF57" s="132"/>
    </row>
    <row r="58" spans="1:162" s="133" customFormat="1" ht="35.1" customHeight="1" x14ac:dyDescent="0.4">
      <c r="A58" s="351" t="s">
        <v>10</v>
      </c>
      <c r="B58" s="492" t="s">
        <v>70</v>
      </c>
      <c r="C58" s="399" t="s">
        <v>281</v>
      </c>
      <c r="D58" s="493">
        <f>SUM(AW58:BD58)</f>
        <v>5</v>
      </c>
      <c r="E58" s="494">
        <f>SUM(F58,P58)</f>
        <v>125</v>
      </c>
      <c r="F58" s="401">
        <f>SUM(G58:H58,O58)</f>
        <v>21</v>
      </c>
      <c r="G58" s="402">
        <f>SUM(Q58,U58,Y58,AC58,AG58,AK58,AO58,AS58)</f>
        <v>8</v>
      </c>
      <c r="H58" s="402">
        <f>SUM(R58,V58,Z58,AD58,AH58,AL58,AP58,AT58)</f>
        <v>8</v>
      </c>
      <c r="I58" s="403"/>
      <c r="J58" s="403">
        <v>8</v>
      </c>
      <c r="K58" s="403"/>
      <c r="L58" s="403"/>
      <c r="M58" s="403"/>
      <c r="N58" s="403"/>
      <c r="O58" s="402">
        <f>SUM(S58,W58,AA58,AE58,AI58,AM58,AQ58,AU58)</f>
        <v>5</v>
      </c>
      <c r="P58" s="404">
        <f>SUM(T58,X58,AB58,AF58,AJ58,AN58,AR58,AV58)</f>
        <v>104</v>
      </c>
      <c r="Q58" s="295"/>
      <c r="R58" s="293"/>
      <c r="S58" s="293"/>
      <c r="T58" s="296"/>
      <c r="U58" s="292"/>
      <c r="V58" s="293"/>
      <c r="W58" s="293"/>
      <c r="X58" s="294"/>
      <c r="Y58" s="295"/>
      <c r="Z58" s="293"/>
      <c r="AA58" s="293"/>
      <c r="AB58" s="296"/>
      <c r="AC58" s="292"/>
      <c r="AD58" s="293"/>
      <c r="AE58" s="293"/>
      <c r="AF58" s="294"/>
      <c r="AG58" s="417"/>
      <c r="AH58" s="405"/>
      <c r="AI58" s="293"/>
      <c r="AJ58" s="296"/>
      <c r="AK58" s="418">
        <v>8</v>
      </c>
      <c r="AL58" s="405">
        <v>8</v>
      </c>
      <c r="AM58" s="293">
        <v>5</v>
      </c>
      <c r="AN58" s="296">
        <v>104</v>
      </c>
      <c r="AO58" s="292"/>
      <c r="AP58" s="293"/>
      <c r="AQ58" s="293"/>
      <c r="AR58" s="296"/>
      <c r="AS58" s="292"/>
      <c r="AT58" s="293"/>
      <c r="AU58" s="293"/>
      <c r="AV58" s="294"/>
      <c r="AW58" s="295"/>
      <c r="AX58" s="293"/>
      <c r="AY58" s="293"/>
      <c r="AZ58" s="293"/>
      <c r="BA58" s="293"/>
      <c r="BB58" s="293">
        <v>5</v>
      </c>
      <c r="BC58" s="293"/>
      <c r="BD58" s="294"/>
      <c r="BE58" s="292">
        <v>1</v>
      </c>
      <c r="BF58" s="293">
        <f>SUM(AW58:BD58)</f>
        <v>5</v>
      </c>
      <c r="BG58" s="293"/>
      <c r="BH58" s="294">
        <v>5</v>
      </c>
      <c r="BI58" s="132"/>
      <c r="BJ58" s="132"/>
      <c r="BK58" s="132"/>
      <c r="BL58" s="132"/>
      <c r="BM58" s="132"/>
      <c r="BN58" s="132"/>
      <c r="BO58" s="132"/>
      <c r="BP58" s="132"/>
      <c r="BQ58" s="132"/>
      <c r="BR58" s="132"/>
      <c r="BS58" s="132"/>
      <c r="BT58" s="132"/>
      <c r="BU58" s="132"/>
      <c r="BV58" s="132"/>
      <c r="BW58" s="132"/>
      <c r="BX58" s="132"/>
      <c r="BY58" s="132"/>
      <c r="BZ58" s="132"/>
      <c r="CA58" s="132"/>
      <c r="CB58" s="132"/>
      <c r="CC58" s="132"/>
      <c r="CD58" s="132"/>
      <c r="CE58" s="132"/>
      <c r="CF58" s="132"/>
      <c r="CG58" s="132"/>
      <c r="CH58" s="132"/>
      <c r="CI58" s="132"/>
      <c r="CJ58" s="132"/>
      <c r="CK58" s="132"/>
      <c r="CL58" s="132"/>
      <c r="CM58" s="132"/>
      <c r="CN58" s="132"/>
      <c r="CO58" s="132"/>
      <c r="CP58" s="132"/>
      <c r="CQ58" s="132"/>
      <c r="CR58" s="132"/>
      <c r="CS58" s="132"/>
      <c r="CT58" s="132"/>
      <c r="CU58" s="132"/>
      <c r="CV58" s="132"/>
      <c r="CW58" s="132"/>
      <c r="CX58" s="132"/>
      <c r="CY58" s="132"/>
      <c r="CZ58" s="132"/>
      <c r="DA58" s="132"/>
      <c r="DB58" s="132"/>
      <c r="DC58" s="132"/>
      <c r="DD58" s="132"/>
      <c r="DE58" s="132"/>
      <c r="DF58" s="132"/>
      <c r="DG58" s="132"/>
      <c r="DH58" s="132"/>
      <c r="DI58" s="132"/>
      <c r="DJ58" s="132"/>
      <c r="DK58" s="132"/>
      <c r="DL58" s="132"/>
      <c r="DM58" s="132"/>
      <c r="DN58" s="132"/>
      <c r="DO58" s="132"/>
      <c r="DP58" s="132"/>
      <c r="DQ58" s="132"/>
      <c r="DR58" s="132"/>
      <c r="DS58" s="132"/>
      <c r="DT58" s="132"/>
      <c r="DU58" s="132"/>
      <c r="DV58" s="132"/>
      <c r="DW58" s="132"/>
      <c r="DX58" s="132"/>
      <c r="DY58" s="132"/>
      <c r="DZ58" s="132"/>
      <c r="EA58" s="132"/>
      <c r="EB58" s="132"/>
      <c r="EC58" s="132"/>
      <c r="ED58" s="132"/>
      <c r="EE58" s="132"/>
      <c r="EF58" s="132"/>
      <c r="EG58" s="132"/>
      <c r="EH58" s="132"/>
      <c r="EI58" s="132"/>
      <c r="EJ58" s="132"/>
      <c r="EK58" s="132"/>
      <c r="EL58" s="132"/>
      <c r="EM58" s="132"/>
      <c r="EN58" s="132"/>
      <c r="EO58" s="132"/>
      <c r="EP58" s="132"/>
      <c r="EQ58" s="132"/>
      <c r="ER58" s="132"/>
      <c r="ES58" s="132"/>
      <c r="ET58" s="132"/>
      <c r="EU58" s="132"/>
      <c r="EV58" s="132"/>
      <c r="EW58" s="132"/>
      <c r="EX58" s="132"/>
      <c r="EY58" s="132"/>
      <c r="EZ58" s="132"/>
      <c r="FA58" s="132"/>
      <c r="FB58" s="132"/>
      <c r="FC58" s="132"/>
      <c r="FD58" s="132"/>
      <c r="FE58" s="132"/>
      <c r="FF58" s="132"/>
    </row>
    <row r="59" spans="1:162" s="133" customFormat="1" ht="35.1" customHeight="1" x14ac:dyDescent="0.4">
      <c r="A59" s="351" t="s">
        <v>9</v>
      </c>
      <c r="B59" s="492" t="s">
        <v>219</v>
      </c>
      <c r="C59" s="399" t="s">
        <v>270</v>
      </c>
      <c r="D59" s="493">
        <f t="shared" ref="D59:D64" si="35">SUM(AW59:BD59)</f>
        <v>4</v>
      </c>
      <c r="E59" s="494">
        <f t="shared" ref="E59:E64" si="36">SUM(F59,P59)</f>
        <v>100</v>
      </c>
      <c r="F59" s="401">
        <f t="shared" ref="F59:F64" si="37">SUM(G59:H59,O59)</f>
        <v>21</v>
      </c>
      <c r="G59" s="402">
        <f t="shared" ref="G59:H64" si="38">SUM(Q59,U59,Y59,AC59,AG59,AK59,AO59,AS59)</f>
        <v>8</v>
      </c>
      <c r="H59" s="402">
        <f t="shared" si="38"/>
        <v>8</v>
      </c>
      <c r="I59" s="403"/>
      <c r="J59" s="442">
        <v>8</v>
      </c>
      <c r="K59" s="442"/>
      <c r="L59" s="403"/>
      <c r="M59" s="403"/>
      <c r="N59" s="403"/>
      <c r="O59" s="402">
        <f t="shared" ref="O59:O64" si="39">SUM(S59,W59,AA59,AE59,AI59,AM59,AQ59,AU59)</f>
        <v>5</v>
      </c>
      <c r="P59" s="404">
        <f t="shared" ref="P59:P64" si="40">SUM(T59,X59,AB59,AF59,AJ59,AN59,AR59,AV59)</f>
        <v>79</v>
      </c>
      <c r="Q59" s="295"/>
      <c r="R59" s="293"/>
      <c r="S59" s="293"/>
      <c r="T59" s="296"/>
      <c r="U59" s="292"/>
      <c r="V59" s="293"/>
      <c r="W59" s="293"/>
      <c r="X59" s="296"/>
      <c r="Y59" s="292"/>
      <c r="Z59" s="293"/>
      <c r="AA59" s="293"/>
      <c r="AB59" s="296"/>
      <c r="AC59" s="292"/>
      <c r="AD59" s="293"/>
      <c r="AE59" s="293"/>
      <c r="AF59" s="296"/>
      <c r="AG59" s="292"/>
      <c r="AH59" s="293"/>
      <c r="AI59" s="293"/>
      <c r="AJ59" s="296"/>
      <c r="AK59" s="418"/>
      <c r="AL59" s="405"/>
      <c r="AM59" s="293"/>
      <c r="AN59" s="296"/>
      <c r="AO59" s="418">
        <v>8</v>
      </c>
      <c r="AP59" s="405">
        <v>8</v>
      </c>
      <c r="AQ59" s="293">
        <v>5</v>
      </c>
      <c r="AR59" s="294">
        <v>79</v>
      </c>
      <c r="AS59" s="417"/>
      <c r="AT59" s="405"/>
      <c r="AU59" s="293"/>
      <c r="AV59" s="296"/>
      <c r="AW59" s="292"/>
      <c r="AX59" s="293"/>
      <c r="AY59" s="293"/>
      <c r="AZ59" s="293"/>
      <c r="BA59" s="293"/>
      <c r="BB59" s="293"/>
      <c r="BC59" s="293">
        <v>4</v>
      </c>
      <c r="BD59" s="294"/>
      <c r="BE59" s="292">
        <v>1</v>
      </c>
      <c r="BF59" s="293">
        <f t="shared" ref="BF59:BF64" si="41">SUM(AW59:BD59)</f>
        <v>4</v>
      </c>
      <c r="BG59" s="293"/>
      <c r="BH59" s="294">
        <v>4</v>
      </c>
      <c r="BI59" s="132"/>
      <c r="BJ59" s="132"/>
      <c r="BK59" s="132"/>
      <c r="BL59" s="132"/>
      <c r="BM59" s="132"/>
      <c r="BN59" s="132"/>
      <c r="BO59" s="132"/>
      <c r="BP59" s="132"/>
      <c r="BQ59" s="132"/>
      <c r="BR59" s="132"/>
      <c r="BS59" s="132"/>
      <c r="BT59" s="132"/>
      <c r="BU59" s="132"/>
      <c r="BV59" s="132"/>
      <c r="BW59" s="132"/>
      <c r="BX59" s="132"/>
      <c r="BY59" s="132"/>
      <c r="BZ59" s="132"/>
      <c r="CA59" s="132"/>
      <c r="CB59" s="132"/>
      <c r="CC59" s="132"/>
      <c r="CD59" s="132"/>
      <c r="CE59" s="132"/>
      <c r="CF59" s="132"/>
      <c r="CG59" s="132"/>
      <c r="CH59" s="132"/>
      <c r="CI59" s="132"/>
      <c r="CJ59" s="132"/>
      <c r="CK59" s="132"/>
      <c r="CL59" s="132"/>
      <c r="CM59" s="132"/>
      <c r="CN59" s="132"/>
      <c r="CO59" s="132"/>
      <c r="CP59" s="132"/>
      <c r="CQ59" s="132"/>
      <c r="CR59" s="132"/>
      <c r="CS59" s="132"/>
      <c r="CT59" s="132"/>
      <c r="CU59" s="132"/>
      <c r="CV59" s="132"/>
      <c r="CW59" s="132"/>
      <c r="CX59" s="132"/>
      <c r="CY59" s="132"/>
      <c r="CZ59" s="132"/>
      <c r="DA59" s="132"/>
      <c r="DB59" s="132"/>
      <c r="DC59" s="132"/>
      <c r="DD59" s="132"/>
      <c r="DE59" s="132"/>
      <c r="DF59" s="132"/>
      <c r="DG59" s="132"/>
      <c r="DH59" s="132"/>
      <c r="DI59" s="132"/>
      <c r="DJ59" s="132"/>
      <c r="DK59" s="132"/>
      <c r="DL59" s="132"/>
      <c r="DM59" s="132"/>
      <c r="DN59" s="132"/>
      <c r="DO59" s="132"/>
      <c r="DP59" s="132"/>
      <c r="DQ59" s="132"/>
      <c r="DR59" s="132"/>
      <c r="DS59" s="132"/>
      <c r="DT59" s="132"/>
      <c r="DU59" s="132"/>
      <c r="DV59" s="132"/>
      <c r="DW59" s="132"/>
      <c r="DX59" s="132"/>
      <c r="DY59" s="132"/>
      <c r="DZ59" s="132"/>
      <c r="EA59" s="132"/>
      <c r="EB59" s="132"/>
      <c r="EC59" s="132"/>
      <c r="ED59" s="132"/>
      <c r="EE59" s="132"/>
      <c r="EF59" s="132"/>
      <c r="EG59" s="132"/>
      <c r="EH59" s="132"/>
      <c r="EI59" s="132"/>
      <c r="EJ59" s="132"/>
      <c r="EK59" s="132"/>
      <c r="EL59" s="132"/>
      <c r="EM59" s="132"/>
      <c r="EN59" s="132"/>
      <c r="EO59" s="132"/>
      <c r="EP59" s="132"/>
      <c r="EQ59" s="132"/>
      <c r="ER59" s="132"/>
      <c r="ES59" s="132"/>
      <c r="ET59" s="132"/>
      <c r="EU59" s="132"/>
      <c r="EV59" s="132"/>
      <c r="EW59" s="132"/>
      <c r="EX59" s="132"/>
      <c r="EY59" s="132"/>
      <c r="EZ59" s="132"/>
      <c r="FA59" s="132"/>
      <c r="FB59" s="132"/>
      <c r="FC59" s="132"/>
      <c r="FD59" s="132"/>
      <c r="FE59" s="132"/>
      <c r="FF59" s="132"/>
    </row>
    <row r="60" spans="1:162" s="133" customFormat="1" ht="35.1" customHeight="1" x14ac:dyDescent="0.4">
      <c r="A60" s="351" t="s">
        <v>8</v>
      </c>
      <c r="B60" s="492" t="s">
        <v>71</v>
      </c>
      <c r="C60" s="399" t="s">
        <v>270</v>
      </c>
      <c r="D60" s="493">
        <f t="shared" si="35"/>
        <v>3</v>
      </c>
      <c r="E60" s="494">
        <f t="shared" si="36"/>
        <v>75</v>
      </c>
      <c r="F60" s="401">
        <f t="shared" si="37"/>
        <v>21</v>
      </c>
      <c r="G60" s="402">
        <f t="shared" si="38"/>
        <v>8</v>
      </c>
      <c r="H60" s="402">
        <f t="shared" si="38"/>
        <v>8</v>
      </c>
      <c r="I60" s="403"/>
      <c r="J60" s="403">
        <v>8</v>
      </c>
      <c r="K60" s="403"/>
      <c r="L60" s="403"/>
      <c r="M60" s="403"/>
      <c r="N60" s="403"/>
      <c r="O60" s="402">
        <f t="shared" si="39"/>
        <v>5</v>
      </c>
      <c r="P60" s="404">
        <f t="shared" si="40"/>
        <v>54</v>
      </c>
      <c r="Q60" s="295"/>
      <c r="R60" s="293"/>
      <c r="S60" s="293"/>
      <c r="T60" s="296"/>
      <c r="U60" s="292"/>
      <c r="V60" s="293"/>
      <c r="W60" s="293"/>
      <c r="X60" s="296"/>
      <c r="Y60" s="292"/>
      <c r="Z60" s="293"/>
      <c r="AA60" s="293"/>
      <c r="AB60" s="296"/>
      <c r="AC60" s="292"/>
      <c r="AD60" s="293"/>
      <c r="AE60" s="293"/>
      <c r="AF60" s="294"/>
      <c r="AG60" s="295"/>
      <c r="AH60" s="293"/>
      <c r="AI60" s="293"/>
      <c r="AJ60" s="296"/>
      <c r="AK60" s="418"/>
      <c r="AL60" s="405"/>
      <c r="AM60" s="293"/>
      <c r="AN60" s="296"/>
      <c r="AO60" s="418">
        <v>8</v>
      </c>
      <c r="AP60" s="405">
        <v>8</v>
      </c>
      <c r="AQ60" s="293">
        <v>5</v>
      </c>
      <c r="AR60" s="294">
        <v>54</v>
      </c>
      <c r="AS60" s="295"/>
      <c r="AT60" s="293"/>
      <c r="AU60" s="293"/>
      <c r="AV60" s="296"/>
      <c r="AW60" s="292"/>
      <c r="AX60" s="293"/>
      <c r="AY60" s="293"/>
      <c r="AZ60" s="293"/>
      <c r="BA60" s="293"/>
      <c r="BB60" s="293"/>
      <c r="BC60" s="293">
        <v>3</v>
      </c>
      <c r="BD60" s="294"/>
      <c r="BE60" s="292">
        <v>1</v>
      </c>
      <c r="BF60" s="293">
        <f t="shared" si="41"/>
        <v>3</v>
      </c>
      <c r="BG60" s="293"/>
      <c r="BH60" s="294">
        <v>3</v>
      </c>
      <c r="BI60" s="132"/>
      <c r="BJ60" s="132"/>
      <c r="BK60" s="132"/>
      <c r="BL60" s="132"/>
      <c r="BM60" s="132"/>
      <c r="BN60" s="132"/>
      <c r="BO60" s="132"/>
      <c r="BP60" s="132"/>
      <c r="BQ60" s="132"/>
      <c r="BR60" s="132"/>
      <c r="BS60" s="132"/>
      <c r="BT60" s="132"/>
      <c r="BU60" s="132"/>
      <c r="BV60" s="132"/>
      <c r="BW60" s="132"/>
      <c r="BX60" s="132"/>
      <c r="BY60" s="132"/>
      <c r="BZ60" s="132"/>
      <c r="CA60" s="132"/>
      <c r="CB60" s="132"/>
      <c r="CC60" s="132"/>
      <c r="CD60" s="132"/>
      <c r="CE60" s="132"/>
      <c r="CF60" s="132"/>
      <c r="CG60" s="132"/>
      <c r="CH60" s="132"/>
      <c r="CI60" s="132"/>
      <c r="CJ60" s="132"/>
      <c r="CK60" s="132"/>
      <c r="CL60" s="132"/>
      <c r="CM60" s="132"/>
      <c r="CN60" s="132"/>
      <c r="CO60" s="132"/>
      <c r="CP60" s="132"/>
      <c r="CQ60" s="132"/>
      <c r="CR60" s="132"/>
      <c r="CS60" s="132"/>
      <c r="CT60" s="132"/>
      <c r="CU60" s="132"/>
      <c r="CV60" s="132"/>
      <c r="CW60" s="132"/>
      <c r="CX60" s="132"/>
      <c r="CY60" s="132"/>
      <c r="CZ60" s="132"/>
      <c r="DA60" s="132"/>
      <c r="DB60" s="132"/>
      <c r="DC60" s="132"/>
      <c r="DD60" s="132"/>
      <c r="DE60" s="132"/>
      <c r="DF60" s="132"/>
      <c r="DG60" s="132"/>
      <c r="DH60" s="132"/>
      <c r="DI60" s="132"/>
      <c r="DJ60" s="132"/>
      <c r="DK60" s="132"/>
      <c r="DL60" s="132"/>
      <c r="DM60" s="132"/>
      <c r="DN60" s="132"/>
      <c r="DO60" s="132"/>
      <c r="DP60" s="132"/>
      <c r="DQ60" s="132"/>
      <c r="DR60" s="132"/>
      <c r="DS60" s="132"/>
      <c r="DT60" s="132"/>
      <c r="DU60" s="132"/>
      <c r="DV60" s="132"/>
      <c r="DW60" s="132"/>
      <c r="DX60" s="132"/>
      <c r="DY60" s="132"/>
      <c r="DZ60" s="132"/>
      <c r="EA60" s="132"/>
      <c r="EB60" s="132"/>
      <c r="EC60" s="132"/>
      <c r="ED60" s="132"/>
      <c r="EE60" s="132"/>
      <c r="EF60" s="132"/>
      <c r="EG60" s="132"/>
      <c r="EH60" s="132"/>
      <c r="EI60" s="132"/>
      <c r="EJ60" s="132"/>
      <c r="EK60" s="132"/>
      <c r="EL60" s="132"/>
      <c r="EM60" s="132"/>
      <c r="EN60" s="132"/>
      <c r="EO60" s="132"/>
      <c r="EP60" s="132"/>
      <c r="EQ60" s="132"/>
      <c r="ER60" s="132"/>
      <c r="ES60" s="132"/>
      <c r="ET60" s="132"/>
      <c r="EU60" s="132"/>
      <c r="EV60" s="132"/>
      <c r="EW60" s="132"/>
      <c r="EX60" s="132"/>
      <c r="EY60" s="132"/>
      <c r="EZ60" s="132"/>
      <c r="FA60" s="132"/>
      <c r="FB60" s="132"/>
      <c r="FC60" s="132"/>
      <c r="FD60" s="132"/>
      <c r="FE60" s="132"/>
      <c r="FF60" s="132"/>
    </row>
    <row r="61" spans="1:162" s="133" customFormat="1" ht="35.1" customHeight="1" x14ac:dyDescent="0.4">
      <c r="A61" s="351" t="s">
        <v>7</v>
      </c>
      <c r="B61" s="495" t="s">
        <v>289</v>
      </c>
      <c r="C61" s="496" t="s">
        <v>283</v>
      </c>
      <c r="D61" s="493">
        <f t="shared" si="35"/>
        <v>3</v>
      </c>
      <c r="E61" s="494">
        <f t="shared" si="36"/>
        <v>75</v>
      </c>
      <c r="F61" s="401">
        <f t="shared" si="37"/>
        <v>18</v>
      </c>
      <c r="G61" s="402">
        <f t="shared" si="38"/>
        <v>0</v>
      </c>
      <c r="H61" s="402">
        <f t="shared" si="38"/>
        <v>8</v>
      </c>
      <c r="I61" s="403"/>
      <c r="J61" s="403"/>
      <c r="K61" s="403"/>
      <c r="L61" s="403">
        <v>8</v>
      </c>
      <c r="M61" s="403"/>
      <c r="N61" s="403"/>
      <c r="O61" s="402">
        <f t="shared" si="39"/>
        <v>10</v>
      </c>
      <c r="P61" s="404">
        <f t="shared" si="40"/>
        <v>57</v>
      </c>
      <c r="Q61" s="295"/>
      <c r="R61" s="293"/>
      <c r="S61" s="293"/>
      <c r="T61" s="296"/>
      <c r="U61" s="292"/>
      <c r="V61" s="293"/>
      <c r="W61" s="293"/>
      <c r="X61" s="296"/>
      <c r="Y61" s="292"/>
      <c r="Z61" s="293"/>
      <c r="AA61" s="293"/>
      <c r="AB61" s="296"/>
      <c r="AC61" s="292"/>
      <c r="AD61" s="293"/>
      <c r="AE61" s="293"/>
      <c r="AF61" s="294"/>
      <c r="AG61" s="295"/>
      <c r="AH61" s="293"/>
      <c r="AI61" s="293"/>
      <c r="AJ61" s="294"/>
      <c r="AK61" s="417"/>
      <c r="AL61" s="405"/>
      <c r="AM61" s="293"/>
      <c r="AN61" s="296"/>
      <c r="AO61" s="292"/>
      <c r="AP61" s="293"/>
      <c r="AQ61" s="293"/>
      <c r="AR61" s="296"/>
      <c r="AS61" s="418">
        <v>0</v>
      </c>
      <c r="AT61" s="405">
        <v>8</v>
      </c>
      <c r="AU61" s="293">
        <v>10</v>
      </c>
      <c r="AV61" s="296">
        <v>57</v>
      </c>
      <c r="AW61" s="292"/>
      <c r="AX61" s="293"/>
      <c r="AY61" s="293"/>
      <c r="AZ61" s="293"/>
      <c r="BA61" s="293"/>
      <c r="BB61" s="293"/>
      <c r="BC61" s="293"/>
      <c r="BD61" s="294">
        <v>3</v>
      </c>
      <c r="BE61" s="292">
        <v>1</v>
      </c>
      <c r="BF61" s="293">
        <f t="shared" si="41"/>
        <v>3</v>
      </c>
      <c r="BG61" s="293"/>
      <c r="BH61" s="294">
        <v>3</v>
      </c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2"/>
      <c r="BT61" s="132"/>
      <c r="BU61" s="132"/>
      <c r="BV61" s="132"/>
      <c r="BW61" s="132"/>
      <c r="BX61" s="132"/>
      <c r="BY61" s="132"/>
      <c r="BZ61" s="132"/>
      <c r="CA61" s="132"/>
      <c r="CB61" s="132"/>
      <c r="CC61" s="132"/>
      <c r="CD61" s="132"/>
      <c r="CE61" s="132"/>
      <c r="CF61" s="132"/>
      <c r="CG61" s="132"/>
      <c r="CH61" s="132"/>
      <c r="CI61" s="132"/>
      <c r="CJ61" s="132"/>
      <c r="CK61" s="132"/>
      <c r="CL61" s="132"/>
      <c r="CM61" s="132"/>
      <c r="CN61" s="132"/>
      <c r="CO61" s="132"/>
      <c r="CP61" s="132"/>
      <c r="CQ61" s="132"/>
      <c r="CR61" s="132"/>
      <c r="CS61" s="132"/>
      <c r="CT61" s="132"/>
      <c r="CU61" s="132"/>
      <c r="CV61" s="132"/>
      <c r="CW61" s="132"/>
      <c r="CX61" s="132"/>
      <c r="CY61" s="132"/>
      <c r="CZ61" s="132"/>
      <c r="DA61" s="132"/>
      <c r="DB61" s="132"/>
      <c r="DC61" s="132"/>
      <c r="DD61" s="132"/>
      <c r="DE61" s="132"/>
      <c r="DF61" s="132"/>
      <c r="DG61" s="132"/>
      <c r="DH61" s="132"/>
      <c r="DI61" s="132"/>
      <c r="DJ61" s="132"/>
      <c r="DK61" s="132"/>
      <c r="DL61" s="132"/>
      <c r="DM61" s="132"/>
      <c r="DN61" s="132"/>
      <c r="DO61" s="132"/>
      <c r="DP61" s="132"/>
      <c r="DQ61" s="132"/>
      <c r="DR61" s="132"/>
      <c r="DS61" s="132"/>
      <c r="DT61" s="132"/>
      <c r="DU61" s="132"/>
      <c r="DV61" s="132"/>
      <c r="DW61" s="132"/>
      <c r="DX61" s="132"/>
      <c r="DY61" s="132"/>
      <c r="DZ61" s="132"/>
      <c r="EA61" s="132"/>
      <c r="EB61" s="132"/>
      <c r="EC61" s="132"/>
      <c r="ED61" s="132"/>
      <c r="EE61" s="132"/>
      <c r="EF61" s="132"/>
      <c r="EG61" s="132"/>
      <c r="EH61" s="132"/>
      <c r="EI61" s="132"/>
      <c r="EJ61" s="132"/>
      <c r="EK61" s="132"/>
      <c r="EL61" s="132"/>
      <c r="EM61" s="132"/>
      <c r="EN61" s="132"/>
      <c r="EO61" s="132"/>
      <c r="EP61" s="132"/>
      <c r="EQ61" s="132"/>
      <c r="ER61" s="132"/>
      <c r="ES61" s="132"/>
      <c r="ET61" s="132"/>
      <c r="EU61" s="132"/>
      <c r="EV61" s="132"/>
      <c r="EW61" s="132"/>
      <c r="EX61" s="132"/>
      <c r="EY61" s="132"/>
      <c r="EZ61" s="132"/>
      <c r="FA61" s="132"/>
      <c r="FB61" s="132"/>
      <c r="FC61" s="132"/>
      <c r="FD61" s="132"/>
      <c r="FE61" s="132"/>
      <c r="FF61" s="132"/>
    </row>
    <row r="62" spans="1:162" s="133" customFormat="1" ht="35.1" customHeight="1" x14ac:dyDescent="0.4">
      <c r="A62" s="351" t="s">
        <v>6</v>
      </c>
      <c r="B62" s="492" t="s">
        <v>73</v>
      </c>
      <c r="C62" s="496" t="s">
        <v>103</v>
      </c>
      <c r="D62" s="493">
        <f t="shared" si="35"/>
        <v>4</v>
      </c>
      <c r="E62" s="494">
        <f t="shared" si="36"/>
        <v>100</v>
      </c>
      <c r="F62" s="401">
        <f t="shared" si="37"/>
        <v>21</v>
      </c>
      <c r="G62" s="402">
        <f t="shared" si="38"/>
        <v>0</v>
      </c>
      <c r="H62" s="402">
        <f t="shared" si="38"/>
        <v>16</v>
      </c>
      <c r="I62" s="403"/>
      <c r="J62" s="403">
        <v>16</v>
      </c>
      <c r="K62" s="403"/>
      <c r="L62" s="403"/>
      <c r="M62" s="403"/>
      <c r="N62" s="403"/>
      <c r="O62" s="402">
        <f t="shared" si="39"/>
        <v>5</v>
      </c>
      <c r="P62" s="404">
        <f t="shared" si="40"/>
        <v>79</v>
      </c>
      <c r="Q62" s="295"/>
      <c r="R62" s="293"/>
      <c r="S62" s="293"/>
      <c r="T62" s="296"/>
      <c r="U62" s="292"/>
      <c r="V62" s="293"/>
      <c r="W62" s="293"/>
      <c r="X62" s="296"/>
      <c r="Y62" s="292"/>
      <c r="Z62" s="293"/>
      <c r="AA62" s="293"/>
      <c r="AB62" s="296"/>
      <c r="AC62" s="292"/>
      <c r="AD62" s="293"/>
      <c r="AE62" s="293"/>
      <c r="AF62" s="296"/>
      <c r="AG62" s="292"/>
      <c r="AH62" s="293"/>
      <c r="AI62" s="293"/>
      <c r="AJ62" s="296"/>
      <c r="AK62" s="418"/>
      <c r="AL62" s="405"/>
      <c r="AM62" s="293"/>
      <c r="AN62" s="296"/>
      <c r="AO62" s="418"/>
      <c r="AP62" s="405"/>
      <c r="AQ62" s="293"/>
      <c r="AR62" s="296"/>
      <c r="AS62" s="418">
        <v>0</v>
      </c>
      <c r="AT62" s="405">
        <v>16</v>
      </c>
      <c r="AU62" s="293">
        <v>5</v>
      </c>
      <c r="AV62" s="296">
        <v>79</v>
      </c>
      <c r="AW62" s="292"/>
      <c r="AX62" s="293"/>
      <c r="AY62" s="293"/>
      <c r="AZ62" s="293"/>
      <c r="BA62" s="293"/>
      <c r="BB62" s="293"/>
      <c r="BC62" s="293"/>
      <c r="BD62" s="294">
        <v>4</v>
      </c>
      <c r="BE62" s="292">
        <v>1</v>
      </c>
      <c r="BF62" s="293">
        <f t="shared" si="41"/>
        <v>4</v>
      </c>
      <c r="BG62" s="293"/>
      <c r="BH62" s="294">
        <v>4</v>
      </c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32"/>
      <c r="BT62" s="132"/>
      <c r="BU62" s="132"/>
      <c r="BV62" s="132"/>
      <c r="BW62" s="132"/>
      <c r="BX62" s="132"/>
      <c r="BY62" s="132"/>
      <c r="BZ62" s="132"/>
      <c r="CA62" s="132"/>
      <c r="CB62" s="132"/>
      <c r="CC62" s="132"/>
      <c r="CD62" s="132"/>
      <c r="CE62" s="132"/>
      <c r="CF62" s="132"/>
      <c r="CG62" s="132"/>
      <c r="CH62" s="132"/>
      <c r="CI62" s="132"/>
      <c r="CJ62" s="132"/>
      <c r="CK62" s="132"/>
      <c r="CL62" s="132"/>
      <c r="CM62" s="132"/>
      <c r="CN62" s="132"/>
      <c r="CO62" s="132"/>
      <c r="CP62" s="132"/>
      <c r="CQ62" s="132"/>
      <c r="CR62" s="132"/>
      <c r="CS62" s="132"/>
      <c r="CT62" s="132"/>
      <c r="CU62" s="132"/>
      <c r="CV62" s="132"/>
      <c r="CW62" s="132"/>
      <c r="CX62" s="132"/>
      <c r="CY62" s="132"/>
      <c r="CZ62" s="132"/>
      <c r="DA62" s="132"/>
      <c r="DB62" s="132"/>
      <c r="DC62" s="132"/>
      <c r="DD62" s="132"/>
      <c r="DE62" s="132"/>
      <c r="DF62" s="132"/>
      <c r="DG62" s="132"/>
      <c r="DH62" s="132"/>
      <c r="DI62" s="132"/>
      <c r="DJ62" s="132"/>
      <c r="DK62" s="132"/>
      <c r="DL62" s="132"/>
      <c r="DM62" s="132"/>
      <c r="DN62" s="132"/>
      <c r="DO62" s="132"/>
      <c r="DP62" s="132"/>
      <c r="DQ62" s="132"/>
      <c r="DR62" s="132"/>
      <c r="DS62" s="132"/>
      <c r="DT62" s="132"/>
      <c r="DU62" s="132"/>
      <c r="DV62" s="132"/>
      <c r="DW62" s="132"/>
      <c r="DX62" s="132"/>
      <c r="DY62" s="132"/>
      <c r="DZ62" s="132"/>
      <c r="EA62" s="132"/>
      <c r="EB62" s="132"/>
      <c r="EC62" s="132"/>
      <c r="ED62" s="132"/>
      <c r="EE62" s="132"/>
      <c r="EF62" s="132"/>
      <c r="EG62" s="132"/>
      <c r="EH62" s="132"/>
      <c r="EI62" s="132"/>
      <c r="EJ62" s="132"/>
      <c r="EK62" s="132"/>
      <c r="EL62" s="132"/>
      <c r="EM62" s="132"/>
      <c r="EN62" s="132"/>
      <c r="EO62" s="132"/>
      <c r="EP62" s="132"/>
      <c r="EQ62" s="132"/>
      <c r="ER62" s="132"/>
      <c r="ES62" s="132"/>
      <c r="ET62" s="132"/>
      <c r="EU62" s="132"/>
      <c r="EV62" s="132"/>
      <c r="EW62" s="132"/>
      <c r="EX62" s="132"/>
      <c r="EY62" s="132"/>
      <c r="EZ62" s="132"/>
      <c r="FA62" s="132"/>
      <c r="FB62" s="132"/>
      <c r="FC62" s="132"/>
      <c r="FD62" s="132"/>
      <c r="FE62" s="132"/>
      <c r="FF62" s="132"/>
    </row>
    <row r="63" spans="1:162" s="134" customFormat="1" ht="35.1" customHeight="1" x14ac:dyDescent="0.4">
      <c r="A63" s="314" t="s">
        <v>5</v>
      </c>
      <c r="B63" s="497" t="s">
        <v>218</v>
      </c>
      <c r="C63" s="498" t="s">
        <v>283</v>
      </c>
      <c r="D63" s="499">
        <f t="shared" si="35"/>
        <v>2</v>
      </c>
      <c r="E63" s="267">
        <f t="shared" si="36"/>
        <v>50</v>
      </c>
      <c r="F63" s="268">
        <f t="shared" si="37"/>
        <v>21</v>
      </c>
      <c r="G63" s="269">
        <f>SUM(Q63,U63,Y63,AC63,AG63,AK63,AO63,AS63)</f>
        <v>0</v>
      </c>
      <c r="H63" s="269">
        <f>SUM(R63,V63,Z63,AD63,AH63,AL63,AP63,AT63)</f>
        <v>16</v>
      </c>
      <c r="I63" s="271"/>
      <c r="J63" s="439">
        <v>16</v>
      </c>
      <c r="K63" s="439"/>
      <c r="L63" s="271"/>
      <c r="M63" s="271"/>
      <c r="N63" s="271"/>
      <c r="O63" s="269">
        <f t="shared" si="39"/>
        <v>5</v>
      </c>
      <c r="P63" s="272">
        <f t="shared" si="40"/>
        <v>29</v>
      </c>
      <c r="Q63" s="281"/>
      <c r="R63" s="275"/>
      <c r="S63" s="275"/>
      <c r="T63" s="276"/>
      <c r="U63" s="286"/>
      <c r="V63" s="275"/>
      <c r="W63" s="275"/>
      <c r="X63" s="287"/>
      <c r="Y63" s="281"/>
      <c r="Z63" s="275"/>
      <c r="AA63" s="275"/>
      <c r="AB63" s="276"/>
      <c r="AC63" s="286"/>
      <c r="AD63" s="275"/>
      <c r="AE63" s="275"/>
      <c r="AF63" s="287"/>
      <c r="AG63" s="286"/>
      <c r="AH63" s="275"/>
      <c r="AI63" s="275"/>
      <c r="AJ63" s="287"/>
      <c r="AK63" s="273"/>
      <c r="AL63" s="274"/>
      <c r="AM63" s="275"/>
      <c r="AN63" s="276"/>
      <c r="AO63" s="440"/>
      <c r="AP63" s="274"/>
      <c r="AQ63" s="275"/>
      <c r="AR63" s="276"/>
      <c r="AS63" s="440">
        <v>0</v>
      </c>
      <c r="AT63" s="274">
        <v>16</v>
      </c>
      <c r="AU63" s="275">
        <v>5</v>
      </c>
      <c r="AV63" s="287">
        <v>29</v>
      </c>
      <c r="AW63" s="286"/>
      <c r="AX63" s="275"/>
      <c r="AY63" s="275"/>
      <c r="AZ63" s="275"/>
      <c r="BA63" s="275"/>
      <c r="BB63" s="275"/>
      <c r="BC63" s="275"/>
      <c r="BD63" s="287">
        <v>2</v>
      </c>
      <c r="BE63" s="292">
        <v>1</v>
      </c>
      <c r="BF63" s="275">
        <f t="shared" si="41"/>
        <v>2</v>
      </c>
      <c r="BG63" s="275"/>
      <c r="BH63" s="294">
        <v>2</v>
      </c>
      <c r="BI63" s="132"/>
      <c r="BJ63" s="132"/>
      <c r="BK63" s="132"/>
      <c r="BL63" s="132"/>
      <c r="BM63" s="132"/>
      <c r="BN63" s="132"/>
      <c r="BO63" s="132"/>
      <c r="BP63" s="132"/>
      <c r="BQ63" s="132"/>
      <c r="BR63" s="132"/>
      <c r="BS63" s="132"/>
      <c r="BT63" s="132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2"/>
      <c r="CL63" s="132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2"/>
      <c r="DE63" s="132"/>
      <c r="DF63" s="132"/>
      <c r="DG63" s="132"/>
      <c r="DH63" s="132"/>
      <c r="DI63" s="132"/>
      <c r="DJ63" s="132"/>
      <c r="DK63" s="132"/>
      <c r="DL63" s="132"/>
      <c r="DM63" s="132"/>
      <c r="DN63" s="132"/>
      <c r="DO63" s="132"/>
      <c r="DP63" s="132"/>
      <c r="DQ63" s="132"/>
      <c r="DR63" s="132"/>
      <c r="DS63" s="132"/>
      <c r="DT63" s="132"/>
      <c r="DU63" s="132"/>
      <c r="DV63" s="132"/>
      <c r="DW63" s="132"/>
      <c r="DX63" s="132"/>
      <c r="DY63" s="132"/>
      <c r="DZ63" s="132"/>
      <c r="EA63" s="132"/>
      <c r="EB63" s="132"/>
      <c r="EC63" s="132"/>
      <c r="ED63" s="132"/>
      <c r="EE63" s="132"/>
      <c r="EF63" s="132"/>
      <c r="EG63" s="132"/>
      <c r="EH63" s="132"/>
      <c r="EI63" s="132"/>
      <c r="EJ63" s="132"/>
      <c r="EK63" s="132"/>
      <c r="EL63" s="132"/>
      <c r="EM63" s="132"/>
      <c r="EN63" s="132"/>
      <c r="EO63" s="132"/>
      <c r="EP63" s="132"/>
      <c r="EQ63" s="132"/>
      <c r="ER63" s="132"/>
      <c r="ES63" s="132"/>
      <c r="ET63" s="132"/>
      <c r="EU63" s="132"/>
      <c r="EV63" s="132"/>
      <c r="EW63" s="132"/>
      <c r="EX63" s="132"/>
      <c r="EY63" s="132"/>
      <c r="EZ63" s="132"/>
      <c r="FA63" s="132"/>
      <c r="FB63" s="132"/>
      <c r="FC63" s="132"/>
      <c r="FD63" s="132"/>
      <c r="FE63" s="132"/>
      <c r="FF63" s="132"/>
    </row>
    <row r="64" spans="1:162" s="134" customFormat="1" ht="35.1" customHeight="1" thickBot="1" x14ac:dyDescent="0.45">
      <c r="A64" s="353" t="s">
        <v>20</v>
      </c>
      <c r="B64" s="500" t="s">
        <v>292</v>
      </c>
      <c r="C64" s="421" t="s">
        <v>104</v>
      </c>
      <c r="D64" s="501">
        <f t="shared" si="35"/>
        <v>5</v>
      </c>
      <c r="E64" s="467">
        <f t="shared" si="36"/>
        <v>125</v>
      </c>
      <c r="F64" s="468">
        <f t="shared" si="37"/>
        <v>21</v>
      </c>
      <c r="G64" s="469">
        <f t="shared" si="38"/>
        <v>8</v>
      </c>
      <c r="H64" s="469">
        <f t="shared" si="38"/>
        <v>8</v>
      </c>
      <c r="I64" s="470"/>
      <c r="J64" s="502">
        <v>8</v>
      </c>
      <c r="K64" s="502"/>
      <c r="L64" s="470"/>
      <c r="M64" s="470"/>
      <c r="N64" s="470"/>
      <c r="O64" s="469">
        <f t="shared" si="39"/>
        <v>5</v>
      </c>
      <c r="P64" s="471">
        <f t="shared" si="40"/>
        <v>104</v>
      </c>
      <c r="Q64" s="472"/>
      <c r="R64" s="446"/>
      <c r="S64" s="446"/>
      <c r="T64" s="473"/>
      <c r="U64" s="474"/>
      <c r="V64" s="446"/>
      <c r="W64" s="446"/>
      <c r="X64" s="447"/>
      <c r="Y64" s="472"/>
      <c r="Z64" s="446"/>
      <c r="AA64" s="446"/>
      <c r="AB64" s="473"/>
      <c r="AC64" s="474"/>
      <c r="AD64" s="446"/>
      <c r="AE64" s="446"/>
      <c r="AF64" s="447"/>
      <c r="AG64" s="474"/>
      <c r="AH64" s="446"/>
      <c r="AI64" s="446"/>
      <c r="AJ64" s="447"/>
      <c r="AK64" s="472"/>
      <c r="AL64" s="446"/>
      <c r="AM64" s="446"/>
      <c r="AN64" s="473"/>
      <c r="AO64" s="474"/>
      <c r="AP64" s="446"/>
      <c r="AQ64" s="446"/>
      <c r="AR64" s="473"/>
      <c r="AS64" s="444">
        <v>8</v>
      </c>
      <c r="AT64" s="445">
        <v>8</v>
      </c>
      <c r="AU64" s="446">
        <v>5</v>
      </c>
      <c r="AV64" s="447">
        <v>104</v>
      </c>
      <c r="AW64" s="474"/>
      <c r="AX64" s="446"/>
      <c r="AY64" s="446"/>
      <c r="AZ64" s="446"/>
      <c r="BA64" s="446"/>
      <c r="BB64" s="446"/>
      <c r="BC64" s="446"/>
      <c r="BD64" s="447">
        <v>5</v>
      </c>
      <c r="BE64" s="292">
        <f>SUM(F64)/25</f>
        <v>0.84</v>
      </c>
      <c r="BF64" s="446">
        <f t="shared" si="41"/>
        <v>5</v>
      </c>
      <c r="BG64" s="446"/>
      <c r="BH64" s="447">
        <v>5</v>
      </c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32"/>
      <c r="BX64" s="132"/>
      <c r="BY64" s="132"/>
      <c r="BZ64" s="132"/>
      <c r="CA64" s="132"/>
      <c r="CB64" s="132"/>
      <c r="CC64" s="132"/>
      <c r="CD64" s="132"/>
      <c r="CE64" s="132"/>
      <c r="CF64" s="132"/>
      <c r="CG64" s="132"/>
      <c r="CH64" s="132"/>
      <c r="CI64" s="132"/>
      <c r="CJ64" s="132"/>
      <c r="CK64" s="132"/>
      <c r="CL64" s="132"/>
      <c r="CM64" s="132"/>
      <c r="CN64" s="132"/>
      <c r="CO64" s="132"/>
      <c r="CP64" s="132"/>
      <c r="CQ64" s="132"/>
      <c r="CR64" s="132"/>
      <c r="CS64" s="132"/>
      <c r="CT64" s="132"/>
      <c r="CU64" s="132"/>
      <c r="CV64" s="132"/>
      <c r="CW64" s="132"/>
      <c r="CX64" s="132"/>
      <c r="CY64" s="132"/>
      <c r="CZ64" s="132"/>
      <c r="DA64" s="132"/>
      <c r="DB64" s="132"/>
      <c r="DC64" s="132"/>
      <c r="DD64" s="132"/>
      <c r="DE64" s="132"/>
      <c r="DF64" s="132"/>
      <c r="DG64" s="132"/>
      <c r="DH64" s="132"/>
      <c r="DI64" s="132"/>
      <c r="DJ64" s="132"/>
      <c r="DK64" s="132"/>
      <c r="DL64" s="132"/>
      <c r="DM64" s="132"/>
      <c r="DN64" s="132"/>
      <c r="DO64" s="132"/>
      <c r="DP64" s="132"/>
      <c r="DQ64" s="132"/>
      <c r="DR64" s="132"/>
      <c r="DS64" s="132"/>
      <c r="DT64" s="132"/>
      <c r="DU64" s="132"/>
      <c r="DV64" s="132"/>
      <c r="DW64" s="132"/>
      <c r="DX64" s="132"/>
      <c r="DY64" s="132"/>
      <c r="DZ64" s="132"/>
      <c r="EA64" s="132"/>
      <c r="EB64" s="132"/>
      <c r="EC64" s="132"/>
      <c r="ED64" s="132"/>
      <c r="EE64" s="132"/>
      <c r="EF64" s="132"/>
      <c r="EG64" s="132"/>
      <c r="EH64" s="132"/>
      <c r="EI64" s="132"/>
      <c r="EJ64" s="132"/>
      <c r="EK64" s="132"/>
      <c r="EL64" s="132"/>
      <c r="EM64" s="132"/>
      <c r="EN64" s="132"/>
      <c r="EO64" s="132"/>
      <c r="EP64" s="132"/>
      <c r="EQ64" s="132"/>
      <c r="ER64" s="132"/>
      <c r="ES64" s="132"/>
      <c r="ET64" s="132"/>
      <c r="EU64" s="132"/>
      <c r="EV64" s="132"/>
      <c r="EW64" s="132"/>
      <c r="EX64" s="132"/>
      <c r="EY64" s="132"/>
      <c r="EZ64" s="132"/>
      <c r="FA64" s="132"/>
      <c r="FB64" s="132"/>
      <c r="FC64" s="132"/>
      <c r="FD64" s="132"/>
      <c r="FE64" s="132"/>
      <c r="FF64" s="132"/>
    </row>
    <row r="65" spans="1:162" s="134" customFormat="1" ht="57.6" customHeight="1" thickBot="1" x14ac:dyDescent="0.45">
      <c r="A65" s="355" t="s">
        <v>243</v>
      </c>
      <c r="B65" s="503" t="s">
        <v>299</v>
      </c>
      <c r="C65" s="452"/>
      <c r="D65" s="504">
        <f>SUM(D66:D72)</f>
        <v>26</v>
      </c>
      <c r="E65" s="335">
        <f>SUM(E66:E72)</f>
        <v>650</v>
      </c>
      <c r="F65" s="336">
        <f t="shared" ref="F65:BH65" si="42">SUM(F66:F72)</f>
        <v>139</v>
      </c>
      <c r="G65" s="336">
        <f t="shared" si="42"/>
        <v>32</v>
      </c>
      <c r="H65" s="336">
        <f t="shared" si="42"/>
        <v>72</v>
      </c>
      <c r="I65" s="336">
        <f t="shared" si="42"/>
        <v>0</v>
      </c>
      <c r="J65" s="336">
        <f t="shared" si="42"/>
        <v>48</v>
      </c>
      <c r="K65" s="336">
        <f t="shared" si="42"/>
        <v>0</v>
      </c>
      <c r="L65" s="336">
        <f t="shared" si="42"/>
        <v>24</v>
      </c>
      <c r="M65" s="336">
        <f t="shared" si="42"/>
        <v>0</v>
      </c>
      <c r="N65" s="336">
        <f t="shared" si="42"/>
        <v>0</v>
      </c>
      <c r="O65" s="336">
        <f t="shared" si="42"/>
        <v>35</v>
      </c>
      <c r="P65" s="337">
        <f t="shared" si="42"/>
        <v>511</v>
      </c>
      <c r="Q65" s="338">
        <f t="shared" si="42"/>
        <v>0</v>
      </c>
      <c r="R65" s="336">
        <f t="shared" si="42"/>
        <v>0</v>
      </c>
      <c r="S65" s="336">
        <f t="shared" si="42"/>
        <v>0</v>
      </c>
      <c r="T65" s="339">
        <f t="shared" si="42"/>
        <v>0</v>
      </c>
      <c r="U65" s="335">
        <f t="shared" si="42"/>
        <v>0</v>
      </c>
      <c r="V65" s="336">
        <f t="shared" si="42"/>
        <v>0</v>
      </c>
      <c r="W65" s="336">
        <f t="shared" si="42"/>
        <v>0</v>
      </c>
      <c r="X65" s="337">
        <f t="shared" si="42"/>
        <v>0</v>
      </c>
      <c r="Y65" s="338">
        <f t="shared" si="42"/>
        <v>0</v>
      </c>
      <c r="Z65" s="336">
        <f t="shared" si="42"/>
        <v>0</v>
      </c>
      <c r="AA65" s="336">
        <f t="shared" si="42"/>
        <v>0</v>
      </c>
      <c r="AB65" s="339">
        <f t="shared" si="42"/>
        <v>0</v>
      </c>
      <c r="AC65" s="335">
        <f t="shared" si="42"/>
        <v>0</v>
      </c>
      <c r="AD65" s="336">
        <f t="shared" si="42"/>
        <v>0</v>
      </c>
      <c r="AE65" s="336">
        <f t="shared" si="42"/>
        <v>0</v>
      </c>
      <c r="AF65" s="337">
        <f t="shared" si="42"/>
        <v>0</v>
      </c>
      <c r="AG65" s="335">
        <f t="shared" si="42"/>
        <v>0</v>
      </c>
      <c r="AH65" s="336">
        <f t="shared" si="42"/>
        <v>0</v>
      </c>
      <c r="AI65" s="336">
        <f t="shared" si="42"/>
        <v>0</v>
      </c>
      <c r="AJ65" s="337">
        <f t="shared" si="42"/>
        <v>0</v>
      </c>
      <c r="AK65" s="338">
        <f t="shared" si="42"/>
        <v>8</v>
      </c>
      <c r="AL65" s="336">
        <f t="shared" si="42"/>
        <v>16</v>
      </c>
      <c r="AM65" s="336">
        <f t="shared" si="42"/>
        <v>0</v>
      </c>
      <c r="AN65" s="339">
        <f t="shared" si="42"/>
        <v>101</v>
      </c>
      <c r="AO65" s="335">
        <f t="shared" si="42"/>
        <v>8</v>
      </c>
      <c r="AP65" s="336">
        <f t="shared" si="42"/>
        <v>16</v>
      </c>
      <c r="AQ65" s="336">
        <f t="shared" si="42"/>
        <v>10</v>
      </c>
      <c r="AR65" s="339">
        <f t="shared" si="42"/>
        <v>116</v>
      </c>
      <c r="AS65" s="335">
        <f t="shared" si="42"/>
        <v>16</v>
      </c>
      <c r="AT65" s="336">
        <f t="shared" si="42"/>
        <v>40</v>
      </c>
      <c r="AU65" s="336">
        <f t="shared" si="42"/>
        <v>25</v>
      </c>
      <c r="AV65" s="337">
        <f t="shared" si="42"/>
        <v>294</v>
      </c>
      <c r="AW65" s="335">
        <f t="shared" si="42"/>
        <v>0</v>
      </c>
      <c r="AX65" s="336">
        <f t="shared" si="42"/>
        <v>0</v>
      </c>
      <c r="AY65" s="336">
        <f t="shared" si="42"/>
        <v>0</v>
      </c>
      <c r="AZ65" s="336">
        <f t="shared" si="42"/>
        <v>0</v>
      </c>
      <c r="BA65" s="336">
        <f t="shared" si="42"/>
        <v>0</v>
      </c>
      <c r="BB65" s="336">
        <f t="shared" si="42"/>
        <v>5</v>
      </c>
      <c r="BC65" s="336">
        <f t="shared" si="42"/>
        <v>6</v>
      </c>
      <c r="BD65" s="337">
        <f t="shared" si="42"/>
        <v>15</v>
      </c>
      <c r="BE65" s="338">
        <f>SUM(BE66:BE72)</f>
        <v>6.92</v>
      </c>
      <c r="BF65" s="336">
        <f t="shared" si="42"/>
        <v>26</v>
      </c>
      <c r="BG65" s="336">
        <f t="shared" si="42"/>
        <v>0</v>
      </c>
      <c r="BH65" s="327">
        <f t="shared" si="42"/>
        <v>26</v>
      </c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2"/>
      <c r="CL65" s="132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2"/>
      <c r="DE65" s="132"/>
      <c r="DF65" s="132"/>
      <c r="DG65" s="132"/>
      <c r="DH65" s="132"/>
      <c r="DI65" s="132"/>
      <c r="DJ65" s="132"/>
      <c r="DK65" s="132"/>
      <c r="DL65" s="132"/>
      <c r="DM65" s="132"/>
      <c r="DN65" s="132"/>
      <c r="DO65" s="132"/>
      <c r="DP65" s="132"/>
      <c r="DQ65" s="132"/>
      <c r="DR65" s="132"/>
      <c r="DS65" s="132"/>
      <c r="DT65" s="132"/>
      <c r="DU65" s="132"/>
      <c r="DV65" s="132"/>
      <c r="DW65" s="132"/>
      <c r="DX65" s="132"/>
      <c r="DY65" s="132"/>
      <c r="DZ65" s="132"/>
      <c r="EA65" s="132"/>
      <c r="EB65" s="132"/>
      <c r="EC65" s="132"/>
      <c r="ED65" s="132"/>
      <c r="EE65" s="132"/>
      <c r="EF65" s="132"/>
      <c r="EG65" s="132"/>
      <c r="EH65" s="132"/>
      <c r="EI65" s="132"/>
      <c r="EJ65" s="132"/>
      <c r="EK65" s="132"/>
      <c r="EL65" s="132"/>
      <c r="EM65" s="132"/>
      <c r="EN65" s="132"/>
      <c r="EO65" s="132"/>
      <c r="EP65" s="132"/>
      <c r="EQ65" s="132"/>
      <c r="ER65" s="132"/>
      <c r="ES65" s="132"/>
      <c r="ET65" s="132"/>
      <c r="EU65" s="132"/>
      <c r="EV65" s="132"/>
      <c r="EW65" s="132"/>
      <c r="EX65" s="132"/>
      <c r="EY65" s="132"/>
      <c r="EZ65" s="132"/>
      <c r="FA65" s="132"/>
      <c r="FB65" s="132"/>
      <c r="FC65" s="132"/>
      <c r="FD65" s="132"/>
      <c r="FE65" s="132"/>
      <c r="FF65" s="132"/>
    </row>
    <row r="66" spans="1:162" s="134" customFormat="1" ht="35.1" customHeight="1" x14ac:dyDescent="0.4">
      <c r="A66" s="356" t="s">
        <v>10</v>
      </c>
      <c r="B66" s="505" t="s">
        <v>294</v>
      </c>
      <c r="C66" s="438" t="s">
        <v>281</v>
      </c>
      <c r="D66" s="265">
        <f t="shared" ref="D66:D72" si="43">SUM(AW66:BD66)</f>
        <v>2</v>
      </c>
      <c r="E66" s="267">
        <f>SUM(F66,P66)</f>
        <v>50</v>
      </c>
      <c r="F66" s="268">
        <f>SUM(G66:H66,O66)</f>
        <v>16</v>
      </c>
      <c r="G66" s="269">
        <f>SUM(Q66,U66,Y66,AC66,AG66,AK66,AO66,AS66)</f>
        <v>8</v>
      </c>
      <c r="H66" s="269">
        <f>SUM(R66,V66,Z66,AD66,AH66,AL66,AP66,AT66)</f>
        <v>8</v>
      </c>
      <c r="I66" s="271"/>
      <c r="J66" s="439">
        <v>8</v>
      </c>
      <c r="K66" s="439"/>
      <c r="L66" s="271"/>
      <c r="M66" s="271"/>
      <c r="N66" s="271"/>
      <c r="O66" s="269">
        <f>SUM(S66,W66,AA66,AE66,AI66,AM66,AQ66,AU66)</f>
        <v>0</v>
      </c>
      <c r="P66" s="272">
        <f>SUM(T66,X66,AB66,AF66,AJ66,AN66,AR66,AV66)</f>
        <v>34</v>
      </c>
      <c r="Q66" s="281"/>
      <c r="R66" s="275"/>
      <c r="S66" s="275"/>
      <c r="T66" s="276"/>
      <c r="U66" s="286"/>
      <c r="V66" s="275"/>
      <c r="W66" s="275"/>
      <c r="X66" s="287"/>
      <c r="Y66" s="281"/>
      <c r="Z66" s="275"/>
      <c r="AA66" s="275"/>
      <c r="AB66" s="276"/>
      <c r="AC66" s="286"/>
      <c r="AD66" s="275"/>
      <c r="AE66" s="275"/>
      <c r="AF66" s="287"/>
      <c r="AG66" s="286"/>
      <c r="AH66" s="275"/>
      <c r="AI66" s="275"/>
      <c r="AJ66" s="287"/>
      <c r="AK66" s="273">
        <v>8</v>
      </c>
      <c r="AL66" s="274">
        <v>8</v>
      </c>
      <c r="AM66" s="275">
        <v>0</v>
      </c>
      <c r="AN66" s="276">
        <v>34</v>
      </c>
      <c r="AO66" s="286"/>
      <c r="AP66" s="275"/>
      <c r="AQ66" s="275"/>
      <c r="AR66" s="276"/>
      <c r="AS66" s="440"/>
      <c r="AT66" s="274"/>
      <c r="AU66" s="275"/>
      <c r="AV66" s="287"/>
      <c r="AW66" s="286"/>
      <c r="AX66" s="275"/>
      <c r="AY66" s="275"/>
      <c r="AZ66" s="275"/>
      <c r="BA66" s="275"/>
      <c r="BB66" s="275">
        <v>2</v>
      </c>
      <c r="BC66" s="275"/>
      <c r="BD66" s="287"/>
      <c r="BE66" s="292">
        <f t="shared" ref="BE66:BE72" si="44">SUM(F66)/25</f>
        <v>0.64</v>
      </c>
      <c r="BF66" s="275">
        <f>SUM(AW66:BD66)</f>
        <v>2</v>
      </c>
      <c r="BG66" s="275"/>
      <c r="BH66" s="280">
        <v>2</v>
      </c>
      <c r="BI66" s="132"/>
      <c r="BJ66" s="132"/>
      <c r="BK66" s="132"/>
      <c r="BL66" s="132"/>
      <c r="BM66" s="132"/>
      <c r="BN66" s="132"/>
      <c r="BO66" s="132"/>
      <c r="BP66" s="132"/>
      <c r="BQ66" s="132"/>
      <c r="BR66" s="132"/>
      <c r="BS66" s="132"/>
      <c r="BT66" s="132"/>
      <c r="BU66" s="132"/>
      <c r="BV66" s="132"/>
      <c r="BW66" s="132"/>
      <c r="BX66" s="132"/>
      <c r="BY66" s="132"/>
      <c r="BZ66" s="132"/>
      <c r="CA66" s="132"/>
      <c r="CB66" s="132"/>
      <c r="CC66" s="132"/>
      <c r="CD66" s="132"/>
      <c r="CE66" s="132"/>
      <c r="CF66" s="132"/>
      <c r="CG66" s="132"/>
      <c r="CH66" s="132"/>
      <c r="CI66" s="132"/>
      <c r="CJ66" s="132"/>
      <c r="CK66" s="132"/>
      <c r="CL66" s="132"/>
      <c r="CM66" s="132"/>
      <c r="CN66" s="132"/>
      <c r="CO66" s="132"/>
      <c r="CP66" s="132"/>
      <c r="CQ66" s="132"/>
      <c r="CR66" s="132"/>
      <c r="CS66" s="132"/>
      <c r="CT66" s="132"/>
      <c r="CU66" s="132"/>
      <c r="CV66" s="132"/>
      <c r="CW66" s="132"/>
      <c r="CX66" s="132"/>
      <c r="CY66" s="132"/>
      <c r="CZ66" s="132"/>
      <c r="DA66" s="132"/>
      <c r="DB66" s="132"/>
      <c r="DC66" s="132"/>
      <c r="DD66" s="132"/>
      <c r="DE66" s="132"/>
      <c r="DF66" s="132"/>
      <c r="DG66" s="132"/>
      <c r="DH66" s="132"/>
      <c r="DI66" s="132"/>
      <c r="DJ66" s="132"/>
      <c r="DK66" s="132"/>
      <c r="DL66" s="132"/>
      <c r="DM66" s="132"/>
      <c r="DN66" s="132"/>
      <c r="DO66" s="132"/>
      <c r="DP66" s="132"/>
      <c r="DQ66" s="132"/>
      <c r="DR66" s="132"/>
      <c r="DS66" s="132"/>
      <c r="DT66" s="132"/>
      <c r="DU66" s="132"/>
      <c r="DV66" s="132"/>
      <c r="DW66" s="132"/>
      <c r="DX66" s="132"/>
      <c r="DY66" s="132"/>
      <c r="DZ66" s="132"/>
      <c r="EA66" s="132"/>
      <c r="EB66" s="132"/>
      <c r="EC66" s="132"/>
      <c r="ED66" s="132"/>
      <c r="EE66" s="132"/>
      <c r="EF66" s="132"/>
      <c r="EG66" s="132"/>
      <c r="EH66" s="132"/>
      <c r="EI66" s="132"/>
      <c r="EJ66" s="132"/>
      <c r="EK66" s="132"/>
      <c r="EL66" s="132"/>
      <c r="EM66" s="132"/>
      <c r="EN66" s="132"/>
      <c r="EO66" s="132"/>
      <c r="EP66" s="132"/>
      <c r="EQ66" s="132"/>
      <c r="ER66" s="132"/>
      <c r="ES66" s="132"/>
      <c r="ET66" s="132"/>
      <c r="EU66" s="132"/>
      <c r="EV66" s="132"/>
      <c r="EW66" s="132"/>
      <c r="EX66" s="132"/>
      <c r="EY66" s="132"/>
      <c r="EZ66" s="132"/>
      <c r="FA66" s="132"/>
      <c r="FB66" s="132"/>
      <c r="FC66" s="132"/>
      <c r="FD66" s="132"/>
      <c r="FE66" s="132"/>
      <c r="FF66" s="132"/>
    </row>
    <row r="67" spans="1:162" s="134" customFormat="1" ht="33" customHeight="1" x14ac:dyDescent="0.4">
      <c r="A67" s="320" t="s">
        <v>9</v>
      </c>
      <c r="B67" s="397" t="s">
        <v>262</v>
      </c>
      <c r="C67" s="441" t="s">
        <v>281</v>
      </c>
      <c r="D67" s="265">
        <f t="shared" si="43"/>
        <v>3</v>
      </c>
      <c r="E67" s="400">
        <f t="shared" ref="E67:E72" si="45">SUM(F67,P67)</f>
        <v>75</v>
      </c>
      <c r="F67" s="401">
        <f t="shared" ref="F67:F72" si="46">SUM(G67:H67,O67)</f>
        <v>8</v>
      </c>
      <c r="G67" s="402">
        <f t="shared" ref="G67:H72" si="47">SUM(Q67,U67,Y67,AC67,AG67,AK67,AO67,AS67)</f>
        <v>0</v>
      </c>
      <c r="H67" s="402">
        <f t="shared" si="47"/>
        <v>8</v>
      </c>
      <c r="I67" s="403"/>
      <c r="J67" s="403">
        <v>8</v>
      </c>
      <c r="K67" s="403"/>
      <c r="L67" s="403"/>
      <c r="M67" s="403"/>
      <c r="N67" s="403"/>
      <c r="O67" s="402">
        <f t="shared" ref="O67:O72" si="48">SUM(S67,W67,AA67,AE67,AI67,AM67,AQ67,AU67)</f>
        <v>0</v>
      </c>
      <c r="P67" s="404">
        <v>67</v>
      </c>
      <c r="Q67" s="295"/>
      <c r="R67" s="293"/>
      <c r="S67" s="293"/>
      <c r="T67" s="296"/>
      <c r="U67" s="292"/>
      <c r="V67" s="293"/>
      <c r="W67" s="293"/>
      <c r="X67" s="294"/>
      <c r="Y67" s="295"/>
      <c r="Z67" s="293"/>
      <c r="AA67" s="293"/>
      <c r="AB67" s="296"/>
      <c r="AC67" s="292"/>
      <c r="AD67" s="293"/>
      <c r="AE67" s="293"/>
      <c r="AF67" s="294"/>
      <c r="AG67" s="418"/>
      <c r="AH67" s="405"/>
      <c r="AI67" s="293"/>
      <c r="AJ67" s="294"/>
      <c r="AK67" s="417"/>
      <c r="AL67" s="405">
        <v>8</v>
      </c>
      <c r="AM67" s="293"/>
      <c r="AN67" s="296">
        <v>67</v>
      </c>
      <c r="AO67" s="418"/>
      <c r="AP67" s="405"/>
      <c r="AQ67" s="293"/>
      <c r="AR67" s="296"/>
      <c r="AS67" s="292"/>
      <c r="AT67" s="293"/>
      <c r="AU67" s="293"/>
      <c r="AV67" s="294"/>
      <c r="AW67" s="292"/>
      <c r="AX67" s="293"/>
      <c r="AY67" s="293"/>
      <c r="AZ67" s="293"/>
      <c r="BA67" s="293"/>
      <c r="BB67" s="293">
        <v>3</v>
      </c>
      <c r="BC67" s="293"/>
      <c r="BD67" s="294"/>
      <c r="BE67" s="292">
        <v>1</v>
      </c>
      <c r="BF67" s="293">
        <v>3</v>
      </c>
      <c r="BG67" s="293"/>
      <c r="BH67" s="294">
        <v>3</v>
      </c>
      <c r="BI67" s="132"/>
      <c r="BJ67" s="132"/>
      <c r="BK67" s="132"/>
      <c r="BL67" s="132"/>
      <c r="BM67" s="132"/>
      <c r="BN67" s="132"/>
      <c r="BO67" s="132"/>
      <c r="BP67" s="132"/>
      <c r="BQ67" s="132"/>
      <c r="BR67" s="132"/>
      <c r="BS67" s="132"/>
      <c r="BT67" s="132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2"/>
      <c r="CL67" s="132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2"/>
      <c r="DE67" s="132"/>
      <c r="DF67" s="132"/>
      <c r="DG67" s="132"/>
      <c r="DH67" s="132"/>
      <c r="DI67" s="132"/>
      <c r="DJ67" s="132"/>
      <c r="DK67" s="132"/>
      <c r="DL67" s="132"/>
      <c r="DM67" s="132"/>
      <c r="DN67" s="132"/>
      <c r="DO67" s="132"/>
      <c r="DP67" s="132"/>
      <c r="DQ67" s="132"/>
      <c r="DR67" s="132"/>
      <c r="DS67" s="132"/>
      <c r="DT67" s="132"/>
      <c r="DU67" s="132"/>
      <c r="DV67" s="132"/>
      <c r="DW67" s="132"/>
      <c r="DX67" s="132"/>
      <c r="DY67" s="132"/>
      <c r="DZ67" s="132"/>
      <c r="EA67" s="132"/>
      <c r="EB67" s="132"/>
      <c r="EC67" s="132"/>
      <c r="ED67" s="132"/>
      <c r="EE67" s="132"/>
      <c r="EF67" s="132"/>
      <c r="EG67" s="132"/>
      <c r="EH67" s="132"/>
      <c r="EI67" s="132"/>
      <c r="EJ67" s="132"/>
      <c r="EK67" s="132"/>
      <c r="EL67" s="132"/>
      <c r="EM67" s="132"/>
      <c r="EN67" s="132"/>
      <c r="EO67" s="132"/>
      <c r="EP67" s="132"/>
      <c r="EQ67" s="132"/>
      <c r="ER67" s="132"/>
      <c r="ES67" s="132"/>
      <c r="ET67" s="132"/>
      <c r="EU67" s="132"/>
      <c r="EV67" s="132"/>
      <c r="EW67" s="132"/>
      <c r="EX67" s="132"/>
      <c r="EY67" s="132"/>
      <c r="EZ67" s="132"/>
      <c r="FA67" s="132"/>
      <c r="FB67" s="132"/>
      <c r="FC67" s="132"/>
      <c r="FD67" s="132"/>
      <c r="FE67" s="132"/>
      <c r="FF67" s="132"/>
    </row>
    <row r="68" spans="1:162" s="134" customFormat="1" ht="35.1" customHeight="1" x14ac:dyDescent="0.4">
      <c r="A68" s="320" t="s">
        <v>8</v>
      </c>
      <c r="B68" s="397" t="s">
        <v>265</v>
      </c>
      <c r="C68" s="441" t="s">
        <v>270</v>
      </c>
      <c r="D68" s="265">
        <f t="shared" si="43"/>
        <v>2</v>
      </c>
      <c r="E68" s="400">
        <f t="shared" si="45"/>
        <v>50</v>
      </c>
      <c r="F68" s="401">
        <f t="shared" si="46"/>
        <v>13</v>
      </c>
      <c r="G68" s="402">
        <f t="shared" si="47"/>
        <v>0</v>
      </c>
      <c r="H68" s="402">
        <f t="shared" si="47"/>
        <v>8</v>
      </c>
      <c r="I68" s="403"/>
      <c r="J68" s="403">
        <v>8</v>
      </c>
      <c r="K68" s="403"/>
      <c r="L68" s="442"/>
      <c r="M68" s="442"/>
      <c r="N68" s="403"/>
      <c r="O68" s="402">
        <f t="shared" si="48"/>
        <v>5</v>
      </c>
      <c r="P68" s="404">
        <f>SUM(T68,X68,AB68,AF68,AJ68,AN68,AR68,AV68)</f>
        <v>37</v>
      </c>
      <c r="Q68" s="295"/>
      <c r="R68" s="293"/>
      <c r="S68" s="293"/>
      <c r="T68" s="296"/>
      <c r="U68" s="292"/>
      <c r="V68" s="293"/>
      <c r="W68" s="293"/>
      <c r="X68" s="294"/>
      <c r="Y68" s="295"/>
      <c r="Z68" s="293"/>
      <c r="AA68" s="293"/>
      <c r="AB68" s="296"/>
      <c r="AC68" s="292"/>
      <c r="AD68" s="293"/>
      <c r="AE68" s="293"/>
      <c r="AF68" s="294"/>
      <c r="AG68" s="292"/>
      <c r="AH68" s="293"/>
      <c r="AI68" s="293"/>
      <c r="AJ68" s="294"/>
      <c r="AK68" s="417"/>
      <c r="AL68" s="405"/>
      <c r="AM68" s="293"/>
      <c r="AN68" s="296"/>
      <c r="AO68" s="418"/>
      <c r="AP68" s="405">
        <v>8</v>
      </c>
      <c r="AQ68" s="293">
        <v>5</v>
      </c>
      <c r="AR68" s="296">
        <v>37</v>
      </c>
      <c r="AS68" s="418"/>
      <c r="AT68" s="405"/>
      <c r="AU68" s="293"/>
      <c r="AV68" s="294"/>
      <c r="AW68" s="292"/>
      <c r="AX68" s="293"/>
      <c r="AY68" s="293"/>
      <c r="AZ68" s="293"/>
      <c r="BA68" s="293"/>
      <c r="BB68" s="293"/>
      <c r="BC68" s="293">
        <v>2</v>
      </c>
      <c r="BD68" s="294"/>
      <c r="BE68" s="292">
        <f t="shared" si="44"/>
        <v>0.52</v>
      </c>
      <c r="BF68" s="293">
        <v>2</v>
      </c>
      <c r="BG68" s="293"/>
      <c r="BH68" s="294">
        <v>2</v>
      </c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2"/>
      <c r="CL68" s="132"/>
      <c r="CM68" s="132"/>
      <c r="CN68" s="132"/>
      <c r="CO68" s="132"/>
      <c r="CP68" s="132"/>
      <c r="CQ68" s="132"/>
      <c r="CR68" s="132"/>
      <c r="CS68" s="132"/>
      <c r="CT68" s="132"/>
      <c r="CU68" s="132"/>
      <c r="CV68" s="132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</row>
    <row r="69" spans="1:162" s="134" customFormat="1" ht="35.1" customHeight="1" x14ac:dyDescent="0.4">
      <c r="A69" s="320" t="s">
        <v>7</v>
      </c>
      <c r="B69" s="495" t="s">
        <v>293</v>
      </c>
      <c r="C69" s="441" t="s">
        <v>103</v>
      </c>
      <c r="D69" s="265">
        <f t="shared" si="43"/>
        <v>7</v>
      </c>
      <c r="E69" s="400">
        <f>SUM(F69,P69)</f>
        <v>175</v>
      </c>
      <c r="F69" s="401">
        <f t="shared" si="46"/>
        <v>43</v>
      </c>
      <c r="G69" s="402">
        <f t="shared" si="47"/>
        <v>8</v>
      </c>
      <c r="H69" s="402">
        <f t="shared" si="47"/>
        <v>20</v>
      </c>
      <c r="I69" s="403"/>
      <c r="J69" s="403">
        <v>12</v>
      </c>
      <c r="K69" s="403"/>
      <c r="L69" s="442">
        <v>8</v>
      </c>
      <c r="M69" s="442"/>
      <c r="N69" s="403"/>
      <c r="O69" s="402">
        <f t="shared" si="48"/>
        <v>15</v>
      </c>
      <c r="P69" s="404">
        <f>SUM(T69,X69,AB69,AF69,AJ69,AN69,AR69,AV69)</f>
        <v>132</v>
      </c>
      <c r="Q69" s="295"/>
      <c r="R69" s="293"/>
      <c r="S69" s="293"/>
      <c r="T69" s="296"/>
      <c r="U69" s="292"/>
      <c r="V69" s="293"/>
      <c r="W69" s="293"/>
      <c r="X69" s="294"/>
      <c r="Y69" s="295"/>
      <c r="Z69" s="293"/>
      <c r="AA69" s="293"/>
      <c r="AB69" s="296"/>
      <c r="AC69" s="292"/>
      <c r="AD69" s="293"/>
      <c r="AE69" s="293"/>
      <c r="AF69" s="294"/>
      <c r="AG69" s="292"/>
      <c r="AH69" s="293"/>
      <c r="AI69" s="293"/>
      <c r="AJ69" s="506"/>
      <c r="AK69" s="417"/>
      <c r="AL69" s="405"/>
      <c r="AM69" s="293"/>
      <c r="AN69" s="296"/>
      <c r="AO69" s="418"/>
      <c r="AP69" s="405"/>
      <c r="AQ69" s="293"/>
      <c r="AR69" s="296"/>
      <c r="AS69" s="418">
        <v>8</v>
      </c>
      <c r="AT69" s="405">
        <v>20</v>
      </c>
      <c r="AU69" s="293">
        <v>15</v>
      </c>
      <c r="AV69" s="294">
        <v>132</v>
      </c>
      <c r="AW69" s="292"/>
      <c r="AX69" s="293"/>
      <c r="AY69" s="293"/>
      <c r="AZ69" s="293"/>
      <c r="BA69" s="293"/>
      <c r="BB69" s="293"/>
      <c r="BC69" s="293"/>
      <c r="BD69" s="294">
        <v>7</v>
      </c>
      <c r="BE69" s="292">
        <f t="shared" si="44"/>
        <v>1.72</v>
      </c>
      <c r="BF69" s="293">
        <f>SUM(AW69:BD69)</f>
        <v>7</v>
      </c>
      <c r="BG69" s="293"/>
      <c r="BH69" s="294">
        <v>7</v>
      </c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  <c r="BT69" s="132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2"/>
      <c r="CL69" s="132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</row>
    <row r="70" spans="1:162" s="134" customFormat="1" ht="35.1" customHeight="1" x14ac:dyDescent="0.4">
      <c r="A70" s="320" t="s">
        <v>6</v>
      </c>
      <c r="B70" s="495" t="s">
        <v>295</v>
      </c>
      <c r="C70" s="441" t="s">
        <v>270</v>
      </c>
      <c r="D70" s="265">
        <f t="shared" si="43"/>
        <v>4</v>
      </c>
      <c r="E70" s="400">
        <f t="shared" si="45"/>
        <v>100</v>
      </c>
      <c r="F70" s="401">
        <f t="shared" si="46"/>
        <v>21</v>
      </c>
      <c r="G70" s="402">
        <f t="shared" si="47"/>
        <v>8</v>
      </c>
      <c r="H70" s="402">
        <f t="shared" si="47"/>
        <v>8</v>
      </c>
      <c r="I70" s="403"/>
      <c r="J70" s="403"/>
      <c r="K70" s="403"/>
      <c r="L70" s="403">
        <v>8</v>
      </c>
      <c r="M70" s="403"/>
      <c r="N70" s="403"/>
      <c r="O70" s="402">
        <f t="shared" si="48"/>
        <v>5</v>
      </c>
      <c r="P70" s="404">
        <f>SUM(T70,X70,AB70,AF70,AJ70,AN70,AR70,AV70)</f>
        <v>79</v>
      </c>
      <c r="Q70" s="295"/>
      <c r="R70" s="293"/>
      <c r="S70" s="293"/>
      <c r="T70" s="296"/>
      <c r="U70" s="292"/>
      <c r="V70" s="293"/>
      <c r="W70" s="293"/>
      <c r="X70" s="294"/>
      <c r="Y70" s="295"/>
      <c r="Z70" s="293"/>
      <c r="AA70" s="293"/>
      <c r="AB70" s="296"/>
      <c r="AC70" s="292"/>
      <c r="AD70" s="293"/>
      <c r="AE70" s="293"/>
      <c r="AF70" s="294"/>
      <c r="AG70" s="292"/>
      <c r="AH70" s="293"/>
      <c r="AI70" s="293"/>
      <c r="AJ70" s="294"/>
      <c r="AK70" s="417"/>
      <c r="AL70" s="405"/>
      <c r="AM70" s="293"/>
      <c r="AN70" s="296"/>
      <c r="AO70" s="418">
        <v>8</v>
      </c>
      <c r="AP70" s="405">
        <v>8</v>
      </c>
      <c r="AQ70" s="293">
        <v>5</v>
      </c>
      <c r="AR70" s="296">
        <v>79</v>
      </c>
      <c r="AS70" s="418"/>
      <c r="AT70" s="405"/>
      <c r="AU70" s="293"/>
      <c r="AV70" s="294"/>
      <c r="AW70" s="292"/>
      <c r="AX70" s="293"/>
      <c r="AY70" s="293"/>
      <c r="AZ70" s="293"/>
      <c r="BA70" s="293"/>
      <c r="BB70" s="293"/>
      <c r="BC70" s="293">
        <v>4</v>
      </c>
      <c r="BD70" s="294"/>
      <c r="BE70" s="292">
        <f t="shared" si="44"/>
        <v>0.84</v>
      </c>
      <c r="BF70" s="293">
        <v>4</v>
      </c>
      <c r="BG70" s="293"/>
      <c r="BH70" s="294">
        <v>4</v>
      </c>
      <c r="BI70" s="132"/>
      <c r="BJ70" s="132"/>
      <c r="BK70" s="132"/>
      <c r="BL70" s="132"/>
      <c r="BM70" s="132"/>
      <c r="BN70" s="132"/>
      <c r="BO70" s="132"/>
      <c r="BP70" s="132"/>
      <c r="BQ70" s="132"/>
      <c r="BR70" s="132"/>
      <c r="BS70" s="132"/>
      <c r="BT70" s="132"/>
      <c r="BU70" s="132"/>
      <c r="BV70" s="132"/>
      <c r="BW70" s="132"/>
      <c r="BX70" s="132"/>
      <c r="BY70" s="132"/>
      <c r="BZ70" s="132"/>
      <c r="CA70" s="132"/>
      <c r="CB70" s="132"/>
      <c r="CC70" s="132"/>
      <c r="CD70" s="132"/>
      <c r="CE70" s="132"/>
      <c r="CF70" s="132"/>
      <c r="CG70" s="132"/>
      <c r="CH70" s="132"/>
      <c r="CI70" s="132"/>
      <c r="CJ70" s="132"/>
      <c r="CK70" s="132"/>
      <c r="CL70" s="132"/>
      <c r="CM70" s="132"/>
      <c r="CN70" s="132"/>
      <c r="CO70" s="132"/>
      <c r="CP70" s="132"/>
      <c r="CQ70" s="132"/>
      <c r="CR70" s="132"/>
      <c r="CS70" s="132"/>
      <c r="CT70" s="132"/>
      <c r="CU70" s="132"/>
      <c r="CV70" s="132"/>
      <c r="CW70" s="132"/>
      <c r="CX70" s="132"/>
      <c r="CY70" s="132"/>
      <c r="CZ70" s="132"/>
      <c r="DA70" s="132"/>
      <c r="DB70" s="132"/>
      <c r="DC70" s="132"/>
      <c r="DD70" s="132"/>
      <c r="DE70" s="132"/>
      <c r="DF70" s="132"/>
      <c r="DG70" s="132"/>
      <c r="DH70" s="132"/>
      <c r="DI70" s="132"/>
      <c r="DJ70" s="132"/>
      <c r="DK70" s="132"/>
      <c r="DL70" s="132"/>
      <c r="DM70" s="132"/>
      <c r="DN70" s="132"/>
      <c r="DO70" s="132"/>
      <c r="DP70" s="132"/>
      <c r="DQ70" s="132"/>
      <c r="DR70" s="132"/>
      <c r="DS70" s="132"/>
      <c r="DT70" s="132"/>
      <c r="DU70" s="132"/>
      <c r="DV70" s="132"/>
      <c r="DW70" s="132"/>
      <c r="DX70" s="132"/>
      <c r="DY70" s="132"/>
      <c r="DZ70" s="132"/>
      <c r="EA70" s="132"/>
      <c r="EB70" s="132"/>
      <c r="EC70" s="132"/>
      <c r="ED70" s="132"/>
      <c r="EE70" s="132"/>
      <c r="EF70" s="132"/>
      <c r="EG70" s="132"/>
      <c r="EH70" s="132"/>
      <c r="EI70" s="132"/>
      <c r="EJ70" s="132"/>
      <c r="EK70" s="132"/>
      <c r="EL70" s="132"/>
      <c r="EM70" s="132"/>
      <c r="EN70" s="132"/>
      <c r="EO70" s="132"/>
      <c r="EP70" s="132"/>
      <c r="EQ70" s="132"/>
      <c r="ER70" s="132"/>
      <c r="ES70" s="132"/>
      <c r="ET70" s="132"/>
      <c r="EU70" s="132"/>
      <c r="EV70" s="132"/>
      <c r="EW70" s="132"/>
      <c r="EX70" s="132"/>
      <c r="EY70" s="132"/>
      <c r="EZ70" s="132"/>
      <c r="FA70" s="132"/>
      <c r="FB70" s="132"/>
      <c r="FC70" s="132"/>
      <c r="FD70" s="132"/>
      <c r="FE70" s="132"/>
      <c r="FF70" s="132"/>
    </row>
    <row r="71" spans="1:162" s="134" customFormat="1" ht="35.1" customHeight="1" x14ac:dyDescent="0.4">
      <c r="A71" s="320" t="s">
        <v>5</v>
      </c>
      <c r="B71" s="507" t="s">
        <v>290</v>
      </c>
      <c r="C71" s="441" t="s">
        <v>283</v>
      </c>
      <c r="D71" s="265">
        <f t="shared" si="43"/>
        <v>3</v>
      </c>
      <c r="E71" s="400">
        <f t="shared" si="45"/>
        <v>75</v>
      </c>
      <c r="F71" s="401">
        <f t="shared" si="46"/>
        <v>8</v>
      </c>
      <c r="G71" s="402">
        <f t="shared" si="47"/>
        <v>0</v>
      </c>
      <c r="H71" s="402">
        <f t="shared" si="47"/>
        <v>8</v>
      </c>
      <c r="I71" s="403"/>
      <c r="J71" s="442"/>
      <c r="K71" s="442"/>
      <c r="L71" s="403">
        <v>8</v>
      </c>
      <c r="M71" s="403"/>
      <c r="N71" s="403"/>
      <c r="O71" s="402">
        <f t="shared" si="48"/>
        <v>0</v>
      </c>
      <c r="P71" s="404">
        <f>SUM(T71,X71,AB71,AF71,AJ71,AN71,AR71,AV71)</f>
        <v>67</v>
      </c>
      <c r="Q71" s="295"/>
      <c r="R71" s="293"/>
      <c r="S71" s="293"/>
      <c r="T71" s="296"/>
      <c r="U71" s="292"/>
      <c r="V71" s="293"/>
      <c r="W71" s="293"/>
      <c r="X71" s="294"/>
      <c r="Y71" s="295"/>
      <c r="Z71" s="293"/>
      <c r="AA71" s="293"/>
      <c r="AB71" s="296"/>
      <c r="AC71" s="292"/>
      <c r="AD71" s="293"/>
      <c r="AE71" s="293"/>
      <c r="AF71" s="294"/>
      <c r="AG71" s="292"/>
      <c r="AH71" s="293"/>
      <c r="AI71" s="293"/>
      <c r="AJ71" s="294"/>
      <c r="AK71" s="417"/>
      <c r="AL71" s="405"/>
      <c r="AM71" s="293"/>
      <c r="AN71" s="296"/>
      <c r="AO71" s="418"/>
      <c r="AP71" s="405"/>
      <c r="AQ71" s="293"/>
      <c r="AR71" s="296"/>
      <c r="AS71" s="418"/>
      <c r="AT71" s="405">
        <v>8</v>
      </c>
      <c r="AU71" s="293"/>
      <c r="AV71" s="294">
        <v>67</v>
      </c>
      <c r="AW71" s="292"/>
      <c r="AX71" s="293"/>
      <c r="AY71" s="293"/>
      <c r="AZ71" s="293"/>
      <c r="BA71" s="293"/>
      <c r="BB71" s="293"/>
      <c r="BC71" s="293"/>
      <c r="BD71" s="294">
        <v>3</v>
      </c>
      <c r="BE71" s="292">
        <v>1</v>
      </c>
      <c r="BF71" s="293">
        <v>3</v>
      </c>
      <c r="BG71" s="293"/>
      <c r="BH71" s="294">
        <v>3</v>
      </c>
      <c r="BI71" s="132"/>
      <c r="BJ71" s="132"/>
      <c r="BK71" s="132"/>
      <c r="BL71" s="132"/>
      <c r="BM71" s="132"/>
      <c r="BN71" s="132"/>
      <c r="BO71" s="132"/>
      <c r="BP71" s="132"/>
      <c r="BQ71" s="132"/>
      <c r="BR71" s="132"/>
      <c r="BS71" s="132"/>
      <c r="BT71" s="132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2"/>
      <c r="CL71" s="132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2"/>
      <c r="DE71" s="132"/>
      <c r="DF71" s="132"/>
      <c r="DG71" s="132"/>
      <c r="DH71" s="132"/>
      <c r="DI71" s="132"/>
      <c r="DJ71" s="132"/>
      <c r="DK71" s="132"/>
      <c r="DL71" s="132"/>
      <c r="DM71" s="132"/>
      <c r="DN71" s="132"/>
      <c r="DO71" s="132"/>
      <c r="DP71" s="132"/>
      <c r="DQ71" s="132"/>
      <c r="DR71" s="132"/>
      <c r="DS71" s="132"/>
      <c r="DT71" s="132"/>
      <c r="DU71" s="132"/>
      <c r="DV71" s="132"/>
      <c r="DW71" s="132"/>
      <c r="DX71" s="132"/>
      <c r="DY71" s="132"/>
      <c r="DZ71" s="132"/>
      <c r="EA71" s="132"/>
      <c r="EB71" s="132"/>
      <c r="EC71" s="132"/>
      <c r="ED71" s="132"/>
      <c r="EE71" s="132"/>
      <c r="EF71" s="132"/>
      <c r="EG71" s="132"/>
      <c r="EH71" s="132"/>
      <c r="EI71" s="132"/>
      <c r="EJ71" s="132"/>
      <c r="EK71" s="132"/>
      <c r="EL71" s="132"/>
      <c r="EM71" s="132"/>
      <c r="EN71" s="132"/>
      <c r="EO71" s="132"/>
      <c r="EP71" s="132"/>
      <c r="EQ71" s="132"/>
      <c r="ER71" s="132"/>
      <c r="ES71" s="132"/>
      <c r="ET71" s="132"/>
      <c r="EU71" s="132"/>
      <c r="EV71" s="132"/>
      <c r="EW71" s="132"/>
      <c r="EX71" s="132"/>
      <c r="EY71" s="132"/>
      <c r="EZ71" s="132"/>
      <c r="FA71" s="132"/>
      <c r="FB71" s="132"/>
      <c r="FC71" s="132"/>
      <c r="FD71" s="132"/>
      <c r="FE71" s="132"/>
      <c r="FF71" s="132"/>
    </row>
    <row r="72" spans="1:162" s="134" customFormat="1" ht="35.1" customHeight="1" thickBot="1" x14ac:dyDescent="0.45">
      <c r="A72" s="357" t="s">
        <v>20</v>
      </c>
      <c r="B72" s="464" t="s">
        <v>266</v>
      </c>
      <c r="C72" s="465" t="s">
        <v>103</v>
      </c>
      <c r="D72" s="265">
        <f t="shared" si="43"/>
        <v>5</v>
      </c>
      <c r="E72" s="467">
        <f t="shared" si="45"/>
        <v>125</v>
      </c>
      <c r="F72" s="468">
        <f t="shared" si="46"/>
        <v>30</v>
      </c>
      <c r="G72" s="469">
        <f t="shared" si="47"/>
        <v>8</v>
      </c>
      <c r="H72" s="469">
        <f t="shared" si="47"/>
        <v>12</v>
      </c>
      <c r="I72" s="470"/>
      <c r="J72" s="470">
        <v>12</v>
      </c>
      <c r="K72" s="470"/>
      <c r="L72" s="502"/>
      <c r="M72" s="502"/>
      <c r="N72" s="470"/>
      <c r="O72" s="469">
        <f t="shared" si="48"/>
        <v>10</v>
      </c>
      <c r="P72" s="471">
        <f>SUM(T72,X72,AB72,AF72,AJ72,AN72,AR72,AV72)</f>
        <v>95</v>
      </c>
      <c r="Q72" s="472"/>
      <c r="R72" s="446"/>
      <c r="S72" s="446"/>
      <c r="T72" s="473"/>
      <c r="U72" s="474"/>
      <c r="V72" s="446"/>
      <c r="W72" s="446"/>
      <c r="X72" s="447"/>
      <c r="Y72" s="472"/>
      <c r="Z72" s="446"/>
      <c r="AA72" s="446"/>
      <c r="AB72" s="473"/>
      <c r="AC72" s="474"/>
      <c r="AD72" s="446"/>
      <c r="AE72" s="446"/>
      <c r="AF72" s="447"/>
      <c r="AG72" s="474"/>
      <c r="AH72" s="446"/>
      <c r="AI72" s="446"/>
      <c r="AJ72" s="447"/>
      <c r="AK72" s="508"/>
      <c r="AL72" s="445"/>
      <c r="AM72" s="446"/>
      <c r="AN72" s="473"/>
      <c r="AO72" s="444"/>
      <c r="AP72" s="445"/>
      <c r="AQ72" s="446"/>
      <c r="AR72" s="473"/>
      <c r="AS72" s="444">
        <v>8</v>
      </c>
      <c r="AT72" s="445">
        <v>12</v>
      </c>
      <c r="AU72" s="446">
        <v>10</v>
      </c>
      <c r="AV72" s="447">
        <v>95</v>
      </c>
      <c r="AW72" s="474"/>
      <c r="AX72" s="446"/>
      <c r="AY72" s="446"/>
      <c r="AZ72" s="446"/>
      <c r="BA72" s="446"/>
      <c r="BB72" s="446"/>
      <c r="BC72" s="446"/>
      <c r="BD72" s="447">
        <v>5</v>
      </c>
      <c r="BE72" s="292">
        <f t="shared" si="44"/>
        <v>1.2</v>
      </c>
      <c r="BF72" s="446">
        <v>5</v>
      </c>
      <c r="BG72" s="446"/>
      <c r="BH72" s="447">
        <v>5</v>
      </c>
      <c r="BI72" s="132"/>
      <c r="BJ72" s="132"/>
      <c r="BK72" s="132"/>
      <c r="BL72" s="132"/>
      <c r="BM72" s="132"/>
      <c r="BN72" s="132"/>
      <c r="BO72" s="132"/>
      <c r="BP72" s="132"/>
      <c r="BQ72" s="132"/>
      <c r="BR72" s="132"/>
      <c r="BS72" s="132"/>
      <c r="BT72" s="132"/>
      <c r="BU72" s="132"/>
      <c r="BV72" s="132"/>
      <c r="BW72" s="132"/>
      <c r="BX72" s="132"/>
      <c r="BY72" s="132"/>
      <c r="BZ72" s="132"/>
      <c r="CA72" s="132"/>
      <c r="CB72" s="132"/>
      <c r="CC72" s="132"/>
      <c r="CD72" s="132"/>
      <c r="CE72" s="132"/>
      <c r="CF72" s="132"/>
      <c r="CG72" s="132"/>
      <c r="CH72" s="132"/>
      <c r="CI72" s="132"/>
      <c r="CJ72" s="132"/>
      <c r="CK72" s="132"/>
      <c r="CL72" s="132"/>
      <c r="CM72" s="132"/>
      <c r="CN72" s="132"/>
      <c r="CO72" s="132"/>
      <c r="CP72" s="132"/>
      <c r="CQ72" s="132"/>
      <c r="CR72" s="132"/>
      <c r="CS72" s="132"/>
      <c r="CT72" s="132"/>
      <c r="CU72" s="132"/>
      <c r="CV72" s="132"/>
      <c r="CW72" s="132"/>
      <c r="CX72" s="132"/>
      <c r="CY72" s="132"/>
      <c r="CZ72" s="132"/>
      <c r="DA72" s="132"/>
      <c r="DB72" s="132"/>
      <c r="DC72" s="132"/>
      <c r="DD72" s="132"/>
      <c r="DE72" s="132"/>
      <c r="DF72" s="132"/>
      <c r="DG72" s="132"/>
      <c r="DH72" s="132"/>
      <c r="DI72" s="132"/>
      <c r="DJ72" s="132"/>
      <c r="DK72" s="132"/>
      <c r="DL72" s="132"/>
      <c r="DM72" s="132"/>
      <c r="DN72" s="132"/>
      <c r="DO72" s="132"/>
      <c r="DP72" s="132"/>
      <c r="DQ72" s="132"/>
      <c r="DR72" s="132"/>
      <c r="DS72" s="132"/>
      <c r="DT72" s="132"/>
      <c r="DU72" s="132"/>
      <c r="DV72" s="132"/>
      <c r="DW72" s="132"/>
      <c r="DX72" s="132"/>
      <c r="DY72" s="132"/>
      <c r="DZ72" s="132"/>
      <c r="EA72" s="132"/>
      <c r="EB72" s="132"/>
      <c r="EC72" s="132"/>
      <c r="ED72" s="132"/>
      <c r="EE72" s="132"/>
      <c r="EF72" s="132"/>
      <c r="EG72" s="132"/>
      <c r="EH72" s="132"/>
      <c r="EI72" s="132"/>
      <c r="EJ72" s="132"/>
      <c r="EK72" s="132"/>
      <c r="EL72" s="132"/>
      <c r="EM72" s="132"/>
      <c r="EN72" s="132"/>
      <c r="EO72" s="132"/>
      <c r="EP72" s="132"/>
      <c r="EQ72" s="132"/>
      <c r="ER72" s="132"/>
      <c r="ES72" s="132"/>
      <c r="ET72" s="132"/>
      <c r="EU72" s="132"/>
      <c r="EV72" s="132"/>
      <c r="EW72" s="132"/>
      <c r="EX72" s="132"/>
      <c r="EY72" s="132"/>
      <c r="EZ72" s="132"/>
      <c r="FA72" s="132"/>
      <c r="FB72" s="132"/>
      <c r="FC72" s="132"/>
      <c r="FD72" s="132"/>
      <c r="FE72" s="132"/>
      <c r="FF72" s="132"/>
    </row>
    <row r="73" spans="1:162" s="134" customFormat="1" ht="51" customHeight="1" thickBot="1" x14ac:dyDescent="0.45">
      <c r="A73" s="364" t="s">
        <v>261</v>
      </c>
      <c r="B73" s="509" t="s">
        <v>253</v>
      </c>
      <c r="C73" s="452"/>
      <c r="D73" s="504">
        <f>SUM(D74:D80)</f>
        <v>26</v>
      </c>
      <c r="E73" s="335">
        <f>SUM(E74:E80)</f>
        <v>650</v>
      </c>
      <c r="F73" s="336">
        <f t="shared" ref="F73:BD73" si="49">SUM(F74:F80)</f>
        <v>139</v>
      </c>
      <c r="G73" s="336">
        <f t="shared" si="49"/>
        <v>32</v>
      </c>
      <c r="H73" s="336">
        <f t="shared" si="49"/>
        <v>72</v>
      </c>
      <c r="I73" s="336">
        <f t="shared" si="49"/>
        <v>0</v>
      </c>
      <c r="J73" s="336">
        <f t="shared" si="49"/>
        <v>16</v>
      </c>
      <c r="K73" s="336">
        <f t="shared" si="49"/>
        <v>0</v>
      </c>
      <c r="L73" s="336">
        <f t="shared" si="49"/>
        <v>56</v>
      </c>
      <c r="M73" s="336">
        <f t="shared" si="49"/>
        <v>0</v>
      </c>
      <c r="N73" s="336">
        <f t="shared" si="49"/>
        <v>0</v>
      </c>
      <c r="O73" s="336">
        <f t="shared" si="49"/>
        <v>35</v>
      </c>
      <c r="P73" s="337">
        <f t="shared" si="49"/>
        <v>511</v>
      </c>
      <c r="Q73" s="338">
        <f t="shared" si="49"/>
        <v>0</v>
      </c>
      <c r="R73" s="336">
        <f t="shared" si="49"/>
        <v>0</v>
      </c>
      <c r="S73" s="336">
        <f t="shared" si="49"/>
        <v>0</v>
      </c>
      <c r="T73" s="339">
        <f t="shared" si="49"/>
        <v>0</v>
      </c>
      <c r="U73" s="335">
        <f t="shared" si="49"/>
        <v>0</v>
      </c>
      <c r="V73" s="336">
        <f t="shared" si="49"/>
        <v>0</v>
      </c>
      <c r="W73" s="336">
        <f t="shared" si="49"/>
        <v>0</v>
      </c>
      <c r="X73" s="337">
        <f t="shared" si="49"/>
        <v>0</v>
      </c>
      <c r="Y73" s="338">
        <f t="shared" si="49"/>
        <v>0</v>
      </c>
      <c r="Z73" s="336">
        <f t="shared" si="49"/>
        <v>0</v>
      </c>
      <c r="AA73" s="336">
        <f t="shared" si="49"/>
        <v>0</v>
      </c>
      <c r="AB73" s="339">
        <f t="shared" si="49"/>
        <v>0</v>
      </c>
      <c r="AC73" s="335">
        <f t="shared" si="49"/>
        <v>0</v>
      </c>
      <c r="AD73" s="336">
        <f t="shared" si="49"/>
        <v>0</v>
      </c>
      <c r="AE73" s="336">
        <f t="shared" si="49"/>
        <v>0</v>
      </c>
      <c r="AF73" s="337">
        <f t="shared" si="49"/>
        <v>0</v>
      </c>
      <c r="AG73" s="335">
        <f t="shared" si="49"/>
        <v>0</v>
      </c>
      <c r="AH73" s="336">
        <f t="shared" si="49"/>
        <v>0</v>
      </c>
      <c r="AI73" s="336">
        <f t="shared" si="49"/>
        <v>0</v>
      </c>
      <c r="AJ73" s="337">
        <f t="shared" si="49"/>
        <v>0</v>
      </c>
      <c r="AK73" s="338">
        <f t="shared" si="49"/>
        <v>8</v>
      </c>
      <c r="AL73" s="336">
        <f t="shared" si="49"/>
        <v>16</v>
      </c>
      <c r="AM73" s="336">
        <f t="shared" si="49"/>
        <v>0</v>
      </c>
      <c r="AN73" s="339">
        <f t="shared" si="49"/>
        <v>101</v>
      </c>
      <c r="AO73" s="335">
        <f t="shared" si="49"/>
        <v>8</v>
      </c>
      <c r="AP73" s="336">
        <f t="shared" si="49"/>
        <v>16</v>
      </c>
      <c r="AQ73" s="336">
        <f t="shared" si="49"/>
        <v>10</v>
      </c>
      <c r="AR73" s="339">
        <f t="shared" si="49"/>
        <v>116</v>
      </c>
      <c r="AS73" s="335">
        <f t="shared" si="49"/>
        <v>16</v>
      </c>
      <c r="AT73" s="336">
        <f t="shared" si="49"/>
        <v>40</v>
      </c>
      <c r="AU73" s="336">
        <f t="shared" si="49"/>
        <v>25</v>
      </c>
      <c r="AV73" s="337">
        <f t="shared" si="49"/>
        <v>294</v>
      </c>
      <c r="AW73" s="335">
        <f t="shared" si="49"/>
        <v>0</v>
      </c>
      <c r="AX73" s="336">
        <f t="shared" si="49"/>
        <v>0</v>
      </c>
      <c r="AY73" s="336">
        <f t="shared" si="49"/>
        <v>0</v>
      </c>
      <c r="AZ73" s="336">
        <f t="shared" si="49"/>
        <v>0</v>
      </c>
      <c r="BA73" s="336">
        <f t="shared" si="49"/>
        <v>0</v>
      </c>
      <c r="BB73" s="336">
        <f t="shared" si="49"/>
        <v>5</v>
      </c>
      <c r="BC73" s="336">
        <f t="shared" si="49"/>
        <v>6</v>
      </c>
      <c r="BD73" s="337">
        <f t="shared" si="49"/>
        <v>15</v>
      </c>
      <c r="BE73" s="338">
        <f>SUM(BE74:BE80)</f>
        <v>6.28</v>
      </c>
      <c r="BF73" s="336">
        <f>SUM(BF74:BF80)</f>
        <v>26</v>
      </c>
      <c r="BG73" s="336">
        <f>SUM(BG74:BG80)</f>
        <v>0</v>
      </c>
      <c r="BH73" s="327">
        <f>SUM(BH74:BH80)</f>
        <v>26</v>
      </c>
      <c r="BI73" s="132"/>
      <c r="BJ73" s="132"/>
      <c r="BK73" s="132"/>
      <c r="BL73" s="132"/>
      <c r="BM73" s="132"/>
      <c r="BN73" s="132"/>
      <c r="BO73" s="132"/>
      <c r="BP73" s="132"/>
      <c r="BQ73" s="132"/>
      <c r="BR73" s="132"/>
      <c r="BS73" s="132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2"/>
      <c r="CL73" s="132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2"/>
      <c r="DE73" s="132"/>
      <c r="DF73" s="132"/>
      <c r="DG73" s="132"/>
      <c r="DH73" s="132"/>
      <c r="DI73" s="132"/>
      <c r="DJ73" s="132"/>
      <c r="DK73" s="132"/>
      <c r="DL73" s="132"/>
      <c r="DM73" s="132"/>
      <c r="DN73" s="132"/>
      <c r="DO73" s="132"/>
      <c r="DP73" s="132"/>
      <c r="DQ73" s="132"/>
      <c r="DR73" s="132"/>
      <c r="DS73" s="132"/>
      <c r="DT73" s="132"/>
      <c r="DU73" s="132"/>
      <c r="DV73" s="132"/>
      <c r="DW73" s="132"/>
      <c r="DX73" s="132"/>
      <c r="DY73" s="132"/>
      <c r="DZ73" s="132"/>
      <c r="EA73" s="132"/>
      <c r="EB73" s="132"/>
      <c r="EC73" s="132"/>
      <c r="ED73" s="132"/>
      <c r="EE73" s="132"/>
      <c r="EF73" s="132"/>
      <c r="EG73" s="132"/>
      <c r="EH73" s="132"/>
      <c r="EI73" s="132"/>
      <c r="EJ73" s="132"/>
      <c r="EK73" s="132"/>
      <c r="EL73" s="132"/>
      <c r="EM73" s="132"/>
      <c r="EN73" s="132"/>
      <c r="EO73" s="132"/>
      <c r="EP73" s="132"/>
      <c r="EQ73" s="132"/>
      <c r="ER73" s="132"/>
      <c r="ES73" s="132"/>
      <c r="ET73" s="132"/>
      <c r="EU73" s="132"/>
      <c r="EV73" s="132"/>
      <c r="EW73" s="132"/>
      <c r="EX73" s="132"/>
      <c r="EY73" s="132"/>
      <c r="EZ73" s="132"/>
      <c r="FA73" s="132"/>
      <c r="FB73" s="132"/>
      <c r="FC73" s="132"/>
      <c r="FD73" s="132"/>
      <c r="FE73" s="132"/>
      <c r="FF73" s="132"/>
    </row>
    <row r="74" spans="1:162" s="134" customFormat="1" ht="35.1" customHeight="1" x14ac:dyDescent="0.4">
      <c r="A74" s="356" t="s">
        <v>10</v>
      </c>
      <c r="B74" s="510" t="s">
        <v>255</v>
      </c>
      <c r="C74" s="438" t="s">
        <v>281</v>
      </c>
      <c r="D74" s="265">
        <f t="shared" ref="D74:D80" si="50">SUM(AW74:BD74)</f>
        <v>2</v>
      </c>
      <c r="E74" s="267">
        <f t="shared" ref="E74:E80" si="51">SUM(F74,P74)</f>
        <v>50</v>
      </c>
      <c r="F74" s="268">
        <f>SUM(G74:H74,O74)</f>
        <v>16</v>
      </c>
      <c r="G74" s="269">
        <f>SUM(Q74,U74,Y74,AC74,AG74,AK74,AO74,AS74)</f>
        <v>8</v>
      </c>
      <c r="H74" s="269">
        <f>SUM(R74,V74,Z74,AD74,AH74,AL74,AP74,AT74)</f>
        <v>8</v>
      </c>
      <c r="I74" s="271"/>
      <c r="J74" s="439"/>
      <c r="K74" s="439"/>
      <c r="L74" s="271">
        <v>8</v>
      </c>
      <c r="M74" s="271"/>
      <c r="N74" s="271"/>
      <c r="O74" s="269">
        <f>SUM(S74,W74,AA74,AE74,AI74,AM74,AQ74,AU74)</f>
        <v>0</v>
      </c>
      <c r="P74" s="272">
        <f>SUM(T74,X74,AB74,AF74,AJ74,AN74,AR74,AV74)</f>
        <v>34</v>
      </c>
      <c r="Q74" s="281"/>
      <c r="R74" s="275"/>
      <c r="S74" s="275"/>
      <c r="T74" s="276"/>
      <c r="U74" s="286"/>
      <c r="V74" s="275"/>
      <c r="W74" s="275"/>
      <c r="X74" s="287"/>
      <c r="Y74" s="281"/>
      <c r="Z74" s="275"/>
      <c r="AA74" s="275"/>
      <c r="AB74" s="276"/>
      <c r="AC74" s="286"/>
      <c r="AD74" s="275"/>
      <c r="AE74" s="275"/>
      <c r="AF74" s="287"/>
      <c r="AG74" s="286"/>
      <c r="AH74" s="275"/>
      <c r="AI74" s="275"/>
      <c r="AJ74" s="287"/>
      <c r="AK74" s="273">
        <v>8</v>
      </c>
      <c r="AL74" s="274">
        <v>8</v>
      </c>
      <c r="AM74" s="275">
        <v>0</v>
      </c>
      <c r="AN74" s="276">
        <v>34</v>
      </c>
      <c r="AO74" s="286"/>
      <c r="AP74" s="275"/>
      <c r="AQ74" s="275"/>
      <c r="AR74" s="276"/>
      <c r="AS74" s="440"/>
      <c r="AT74" s="274"/>
      <c r="AU74" s="275"/>
      <c r="AV74" s="287"/>
      <c r="AW74" s="286"/>
      <c r="AX74" s="275"/>
      <c r="AY74" s="275"/>
      <c r="AZ74" s="275"/>
      <c r="BA74" s="275"/>
      <c r="BB74" s="275">
        <v>2</v>
      </c>
      <c r="BC74" s="275"/>
      <c r="BD74" s="287"/>
      <c r="BE74" s="292">
        <f t="shared" ref="BE74:BE80" si="52">SUM(F74)/25</f>
        <v>0.64</v>
      </c>
      <c r="BF74" s="275">
        <f>SUM(AW74:BD74)</f>
        <v>2</v>
      </c>
      <c r="BG74" s="275"/>
      <c r="BH74" s="280">
        <v>2</v>
      </c>
      <c r="BI74" s="132"/>
      <c r="BJ74" s="132"/>
      <c r="BK74" s="132"/>
      <c r="BL74" s="132"/>
      <c r="BM74" s="132"/>
      <c r="BN74" s="132"/>
      <c r="BO74" s="132"/>
      <c r="BP74" s="132"/>
      <c r="BQ74" s="132"/>
      <c r="BR74" s="132"/>
      <c r="BS74" s="132"/>
      <c r="BT74" s="132"/>
      <c r="BU74" s="132"/>
      <c r="BV74" s="132"/>
      <c r="BW74" s="132"/>
      <c r="BX74" s="132"/>
      <c r="BY74" s="132"/>
      <c r="BZ74" s="132"/>
      <c r="CA74" s="132"/>
      <c r="CB74" s="132"/>
      <c r="CC74" s="132"/>
      <c r="CD74" s="132"/>
      <c r="CE74" s="132"/>
      <c r="CF74" s="132"/>
      <c r="CG74" s="132"/>
      <c r="CH74" s="132"/>
      <c r="CI74" s="132"/>
      <c r="CJ74" s="132"/>
      <c r="CK74" s="132"/>
      <c r="CL74" s="132"/>
      <c r="CM74" s="132"/>
      <c r="CN74" s="132"/>
      <c r="CO74" s="132"/>
      <c r="CP74" s="132"/>
      <c r="CQ74" s="132"/>
      <c r="CR74" s="132"/>
      <c r="CS74" s="132"/>
      <c r="CT74" s="132"/>
      <c r="CU74" s="132"/>
      <c r="CV74" s="132"/>
      <c r="CW74" s="132"/>
      <c r="CX74" s="132"/>
      <c r="CY74" s="132"/>
      <c r="CZ74" s="132"/>
      <c r="DA74" s="132"/>
      <c r="DB74" s="132"/>
      <c r="DC74" s="132"/>
      <c r="DD74" s="132"/>
      <c r="DE74" s="132"/>
      <c r="DF74" s="132"/>
      <c r="DG74" s="132"/>
      <c r="DH74" s="132"/>
      <c r="DI74" s="132"/>
      <c r="DJ74" s="132"/>
      <c r="DK74" s="132"/>
      <c r="DL74" s="132"/>
      <c r="DM74" s="132"/>
      <c r="DN74" s="132"/>
      <c r="DO74" s="132"/>
      <c r="DP74" s="132"/>
      <c r="DQ74" s="132"/>
      <c r="DR74" s="132"/>
      <c r="DS74" s="132"/>
      <c r="DT74" s="132"/>
      <c r="DU74" s="132"/>
      <c r="DV74" s="132"/>
      <c r="DW74" s="132"/>
      <c r="DX74" s="132"/>
      <c r="DY74" s="132"/>
      <c r="DZ74" s="132"/>
      <c r="EA74" s="132"/>
      <c r="EB74" s="132"/>
      <c r="EC74" s="132"/>
      <c r="ED74" s="132"/>
      <c r="EE74" s="132"/>
      <c r="EF74" s="132"/>
      <c r="EG74" s="132"/>
      <c r="EH74" s="132"/>
      <c r="EI74" s="132"/>
      <c r="EJ74" s="132"/>
      <c r="EK74" s="132"/>
      <c r="EL74" s="132"/>
      <c r="EM74" s="132"/>
      <c r="EN74" s="132"/>
      <c r="EO74" s="132"/>
      <c r="EP74" s="132"/>
      <c r="EQ74" s="132"/>
      <c r="ER74" s="132"/>
      <c r="ES74" s="132"/>
      <c r="ET74" s="132"/>
      <c r="EU74" s="132"/>
      <c r="EV74" s="132"/>
      <c r="EW74" s="132"/>
      <c r="EX74" s="132"/>
      <c r="EY74" s="132"/>
      <c r="EZ74" s="132"/>
      <c r="FA74" s="132"/>
      <c r="FB74" s="132"/>
      <c r="FC74" s="132"/>
      <c r="FD74" s="132"/>
      <c r="FE74" s="132"/>
      <c r="FF74" s="132"/>
    </row>
    <row r="75" spans="1:162" s="134" customFormat="1" ht="35.1" customHeight="1" x14ac:dyDescent="0.4">
      <c r="A75" s="320" t="s">
        <v>9</v>
      </c>
      <c r="B75" s="177" t="s">
        <v>256</v>
      </c>
      <c r="C75" s="441" t="s">
        <v>281</v>
      </c>
      <c r="D75" s="265">
        <f t="shared" si="50"/>
        <v>3</v>
      </c>
      <c r="E75" s="400">
        <f t="shared" si="51"/>
        <v>75</v>
      </c>
      <c r="F75" s="401">
        <f t="shared" ref="F75:F80" si="53">SUM(G75:H75,O75)</f>
        <v>8</v>
      </c>
      <c r="G75" s="402">
        <f t="shared" ref="G75:G80" si="54">SUM(Q75,U75,Y75,AC75,AG75,AK75,AO75,AS75)</f>
        <v>0</v>
      </c>
      <c r="H75" s="402">
        <f t="shared" ref="H75:H80" si="55">SUM(R75,V75,Z75,AD75,AH75,AL75,AP75,AT75)</f>
        <v>8</v>
      </c>
      <c r="I75" s="403"/>
      <c r="J75" s="403"/>
      <c r="K75" s="403"/>
      <c r="L75" s="403">
        <v>8</v>
      </c>
      <c r="M75" s="403"/>
      <c r="N75" s="403"/>
      <c r="O75" s="402">
        <f t="shared" ref="O75:O80" si="56">SUM(S75,W75,AA75,AE75,AI75,AM75,AQ75,AU75)</f>
        <v>0</v>
      </c>
      <c r="P75" s="404">
        <v>67</v>
      </c>
      <c r="Q75" s="295"/>
      <c r="R75" s="293"/>
      <c r="S75" s="293"/>
      <c r="T75" s="296"/>
      <c r="U75" s="292"/>
      <c r="V75" s="293"/>
      <c r="W75" s="293"/>
      <c r="X75" s="294"/>
      <c r="Y75" s="295"/>
      <c r="Z75" s="293"/>
      <c r="AA75" s="293"/>
      <c r="AB75" s="296"/>
      <c r="AC75" s="292"/>
      <c r="AD75" s="293"/>
      <c r="AE75" s="293"/>
      <c r="AF75" s="294"/>
      <c r="AG75" s="418"/>
      <c r="AH75" s="405"/>
      <c r="AI75" s="293"/>
      <c r="AJ75" s="294"/>
      <c r="AK75" s="417"/>
      <c r="AL75" s="405">
        <v>8</v>
      </c>
      <c r="AM75" s="293"/>
      <c r="AN75" s="296">
        <v>67</v>
      </c>
      <c r="AO75" s="418"/>
      <c r="AP75" s="405"/>
      <c r="AQ75" s="293"/>
      <c r="AR75" s="296"/>
      <c r="AS75" s="292"/>
      <c r="AT75" s="293"/>
      <c r="AU75" s="293"/>
      <c r="AV75" s="294"/>
      <c r="AW75" s="292"/>
      <c r="AX75" s="293"/>
      <c r="AY75" s="293"/>
      <c r="AZ75" s="293"/>
      <c r="BA75" s="293"/>
      <c r="BB75" s="293">
        <v>3</v>
      </c>
      <c r="BC75" s="293"/>
      <c r="BD75" s="294"/>
      <c r="BE75" s="292">
        <v>1</v>
      </c>
      <c r="BF75" s="293">
        <v>3</v>
      </c>
      <c r="BG75" s="293"/>
      <c r="BH75" s="294">
        <v>3</v>
      </c>
      <c r="BI75" s="132"/>
      <c r="BJ75" s="132"/>
      <c r="BK75" s="132"/>
      <c r="BL75" s="132"/>
      <c r="BM75" s="132"/>
      <c r="BN75" s="132"/>
      <c r="BO75" s="132"/>
      <c r="BP75" s="132"/>
      <c r="BQ75" s="132"/>
      <c r="BR75" s="132"/>
      <c r="BS75" s="132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2"/>
      <c r="CL75" s="132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2"/>
      <c r="DE75" s="132"/>
      <c r="DF75" s="132"/>
      <c r="DG75" s="132"/>
      <c r="DH75" s="132"/>
      <c r="DI75" s="132"/>
      <c r="DJ75" s="132"/>
      <c r="DK75" s="132"/>
      <c r="DL75" s="132"/>
      <c r="DM75" s="132"/>
      <c r="DN75" s="132"/>
      <c r="DO75" s="132"/>
      <c r="DP75" s="132"/>
      <c r="DQ75" s="132"/>
      <c r="DR75" s="132"/>
      <c r="DS75" s="132"/>
      <c r="DT75" s="132"/>
      <c r="DU75" s="132"/>
      <c r="DV75" s="132"/>
      <c r="DW75" s="132"/>
      <c r="DX75" s="132"/>
      <c r="DY75" s="132"/>
      <c r="DZ75" s="132"/>
      <c r="EA75" s="132"/>
      <c r="EB75" s="132"/>
      <c r="EC75" s="132"/>
      <c r="ED75" s="132"/>
      <c r="EE75" s="132"/>
      <c r="EF75" s="132"/>
      <c r="EG75" s="132"/>
      <c r="EH75" s="132"/>
      <c r="EI75" s="132"/>
      <c r="EJ75" s="132"/>
      <c r="EK75" s="132"/>
      <c r="EL75" s="132"/>
      <c r="EM75" s="132"/>
      <c r="EN75" s="132"/>
      <c r="EO75" s="132"/>
      <c r="EP75" s="132"/>
      <c r="EQ75" s="132"/>
      <c r="ER75" s="132"/>
      <c r="ES75" s="132"/>
      <c r="ET75" s="132"/>
      <c r="EU75" s="132"/>
      <c r="EV75" s="132"/>
      <c r="EW75" s="132"/>
      <c r="EX75" s="132"/>
      <c r="EY75" s="132"/>
      <c r="EZ75" s="132"/>
      <c r="FA75" s="132"/>
      <c r="FB75" s="132"/>
      <c r="FC75" s="132"/>
      <c r="FD75" s="132"/>
      <c r="FE75" s="132"/>
      <c r="FF75" s="132"/>
    </row>
    <row r="76" spans="1:162" s="134" customFormat="1" ht="35.1" customHeight="1" x14ac:dyDescent="0.4">
      <c r="A76" s="320" t="s">
        <v>8</v>
      </c>
      <c r="B76" s="177" t="s">
        <v>257</v>
      </c>
      <c r="C76" s="441" t="s">
        <v>270</v>
      </c>
      <c r="D76" s="265">
        <f t="shared" si="50"/>
        <v>2</v>
      </c>
      <c r="E76" s="400">
        <f t="shared" si="51"/>
        <v>50</v>
      </c>
      <c r="F76" s="401">
        <f t="shared" si="53"/>
        <v>13</v>
      </c>
      <c r="G76" s="402">
        <f t="shared" si="54"/>
        <v>0</v>
      </c>
      <c r="H76" s="402">
        <f t="shared" si="55"/>
        <v>8</v>
      </c>
      <c r="I76" s="403"/>
      <c r="J76" s="403"/>
      <c r="K76" s="403"/>
      <c r="L76" s="442">
        <v>8</v>
      </c>
      <c r="M76" s="442"/>
      <c r="N76" s="403"/>
      <c r="O76" s="402">
        <f t="shared" si="56"/>
        <v>5</v>
      </c>
      <c r="P76" s="404">
        <f>SUM(T76,X76,AB76,AF76,AJ76,AN76,AR76,AV76)</f>
        <v>37</v>
      </c>
      <c r="Q76" s="295"/>
      <c r="R76" s="293"/>
      <c r="S76" s="293"/>
      <c r="T76" s="296"/>
      <c r="U76" s="292"/>
      <c r="V76" s="293"/>
      <c r="W76" s="293"/>
      <c r="X76" s="294"/>
      <c r="Y76" s="295"/>
      <c r="Z76" s="293"/>
      <c r="AA76" s="293"/>
      <c r="AB76" s="296"/>
      <c r="AC76" s="292"/>
      <c r="AD76" s="293"/>
      <c r="AE76" s="293"/>
      <c r="AF76" s="294"/>
      <c r="AG76" s="292"/>
      <c r="AH76" s="293"/>
      <c r="AI76" s="293"/>
      <c r="AJ76" s="294"/>
      <c r="AK76" s="417"/>
      <c r="AL76" s="405"/>
      <c r="AM76" s="293"/>
      <c r="AN76" s="296"/>
      <c r="AO76" s="418"/>
      <c r="AP76" s="405">
        <v>8</v>
      </c>
      <c r="AQ76" s="293">
        <v>5</v>
      </c>
      <c r="AR76" s="296">
        <v>37</v>
      </c>
      <c r="AS76" s="418"/>
      <c r="AT76" s="405"/>
      <c r="AU76" s="293"/>
      <c r="AV76" s="294"/>
      <c r="AW76" s="292"/>
      <c r="AX76" s="293"/>
      <c r="AY76" s="293"/>
      <c r="AZ76" s="293"/>
      <c r="BA76" s="293"/>
      <c r="BB76" s="293"/>
      <c r="BC76" s="293">
        <v>2</v>
      </c>
      <c r="BD76" s="294"/>
      <c r="BE76" s="292">
        <f t="shared" si="52"/>
        <v>0.52</v>
      </c>
      <c r="BF76" s="293">
        <v>2</v>
      </c>
      <c r="BG76" s="293"/>
      <c r="BH76" s="294">
        <v>2</v>
      </c>
      <c r="BI76" s="132"/>
      <c r="BJ76" s="132"/>
      <c r="BK76" s="132"/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2"/>
      <c r="BZ76" s="132"/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2"/>
      <c r="CO76" s="132"/>
      <c r="CP76" s="132"/>
      <c r="CQ76" s="132"/>
      <c r="CR76" s="132"/>
      <c r="CS76" s="132"/>
      <c r="CT76" s="132"/>
      <c r="CU76" s="132"/>
      <c r="CV76" s="132"/>
      <c r="CW76" s="132"/>
      <c r="CX76" s="132"/>
      <c r="CY76" s="132"/>
      <c r="CZ76" s="132"/>
      <c r="DA76" s="132"/>
      <c r="DB76" s="132"/>
      <c r="DC76" s="132"/>
      <c r="DD76" s="132"/>
      <c r="DE76" s="132"/>
      <c r="DF76" s="132"/>
      <c r="DG76" s="132"/>
      <c r="DH76" s="132"/>
      <c r="DI76" s="132"/>
      <c r="DJ76" s="132"/>
      <c r="DK76" s="132"/>
      <c r="DL76" s="132"/>
      <c r="DM76" s="132"/>
      <c r="DN76" s="132"/>
      <c r="DO76" s="132"/>
      <c r="DP76" s="132"/>
      <c r="DQ76" s="132"/>
      <c r="DR76" s="132"/>
      <c r="DS76" s="132"/>
      <c r="DT76" s="132"/>
      <c r="DU76" s="132"/>
      <c r="DV76" s="132"/>
      <c r="DW76" s="132"/>
      <c r="DX76" s="132"/>
      <c r="DY76" s="132"/>
      <c r="DZ76" s="132"/>
      <c r="EA76" s="132"/>
      <c r="EB76" s="132"/>
      <c r="EC76" s="132"/>
      <c r="ED76" s="132"/>
      <c r="EE76" s="132"/>
      <c r="EF76" s="132"/>
      <c r="EG76" s="132"/>
      <c r="EH76" s="132"/>
      <c r="EI76" s="132"/>
      <c r="EJ76" s="132"/>
      <c r="EK76" s="132"/>
      <c r="EL76" s="132"/>
      <c r="EM76" s="132"/>
      <c r="EN76" s="132"/>
      <c r="EO76" s="132"/>
      <c r="EP76" s="132"/>
      <c r="EQ76" s="132"/>
      <c r="ER76" s="132"/>
      <c r="ES76" s="132"/>
      <c r="ET76" s="132"/>
      <c r="EU76" s="132"/>
      <c r="EV76" s="132"/>
      <c r="EW76" s="132"/>
      <c r="EX76" s="132"/>
      <c r="EY76" s="132"/>
      <c r="EZ76" s="132"/>
      <c r="FA76" s="132"/>
      <c r="FB76" s="132"/>
      <c r="FC76" s="132"/>
      <c r="FD76" s="132"/>
      <c r="FE76" s="132"/>
      <c r="FF76" s="132"/>
    </row>
    <row r="77" spans="1:162" s="134" customFormat="1" ht="35.1" customHeight="1" x14ac:dyDescent="0.4">
      <c r="A77" s="320" t="s">
        <v>7</v>
      </c>
      <c r="B77" s="177" t="s">
        <v>258</v>
      </c>
      <c r="C77" s="441" t="s">
        <v>103</v>
      </c>
      <c r="D77" s="265">
        <f t="shared" si="50"/>
        <v>7</v>
      </c>
      <c r="E77" s="400">
        <f t="shared" si="51"/>
        <v>175</v>
      </c>
      <c r="F77" s="401">
        <f t="shared" si="53"/>
        <v>39</v>
      </c>
      <c r="G77" s="402">
        <f t="shared" si="54"/>
        <v>8</v>
      </c>
      <c r="H77" s="402">
        <f t="shared" si="55"/>
        <v>16</v>
      </c>
      <c r="I77" s="403"/>
      <c r="J77" s="403"/>
      <c r="K77" s="403"/>
      <c r="L77" s="442">
        <v>16</v>
      </c>
      <c r="M77" s="442"/>
      <c r="N77" s="403"/>
      <c r="O77" s="402">
        <f t="shared" si="56"/>
        <v>15</v>
      </c>
      <c r="P77" s="404">
        <f>SUM(T77,X77,AB77,AF77,AJ77,AN77,AR77,AV77)</f>
        <v>136</v>
      </c>
      <c r="Q77" s="295"/>
      <c r="R77" s="293"/>
      <c r="S77" s="293"/>
      <c r="T77" s="296"/>
      <c r="U77" s="292"/>
      <c r="V77" s="293"/>
      <c r="W77" s="293"/>
      <c r="X77" s="294"/>
      <c r="Y77" s="295"/>
      <c r="Z77" s="293"/>
      <c r="AA77" s="293"/>
      <c r="AB77" s="296"/>
      <c r="AC77" s="292"/>
      <c r="AD77" s="293"/>
      <c r="AE77" s="293"/>
      <c r="AF77" s="294"/>
      <c r="AG77" s="292"/>
      <c r="AH77" s="293"/>
      <c r="AI77" s="293"/>
      <c r="AJ77" s="506"/>
      <c r="AK77" s="417"/>
      <c r="AL77" s="405"/>
      <c r="AM77" s="293"/>
      <c r="AN77" s="296"/>
      <c r="AO77" s="418"/>
      <c r="AP77" s="405"/>
      <c r="AQ77" s="293"/>
      <c r="AR77" s="296"/>
      <c r="AS77" s="418">
        <v>8</v>
      </c>
      <c r="AT77" s="405">
        <v>16</v>
      </c>
      <c r="AU77" s="293">
        <v>15</v>
      </c>
      <c r="AV77" s="294">
        <v>136</v>
      </c>
      <c r="AW77" s="292"/>
      <c r="AX77" s="293"/>
      <c r="AY77" s="293"/>
      <c r="AZ77" s="293"/>
      <c r="BA77" s="293"/>
      <c r="BB77" s="293"/>
      <c r="BC77" s="293"/>
      <c r="BD77" s="294">
        <v>7</v>
      </c>
      <c r="BE77" s="292">
        <f t="shared" si="52"/>
        <v>1.56</v>
      </c>
      <c r="BF77" s="293">
        <f>SUM(AW77:BD77)</f>
        <v>7</v>
      </c>
      <c r="BG77" s="293"/>
      <c r="BH77" s="294">
        <v>7</v>
      </c>
      <c r="BI77" s="132"/>
      <c r="BJ77" s="132"/>
      <c r="BK77" s="132"/>
      <c r="BL77" s="132"/>
      <c r="BM77" s="132"/>
      <c r="BN77" s="132"/>
      <c r="BO77" s="132"/>
      <c r="BP77" s="132"/>
      <c r="BQ77" s="132"/>
      <c r="BR77" s="132"/>
      <c r="BS77" s="132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2"/>
      <c r="CL77" s="132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</row>
    <row r="78" spans="1:162" s="134" customFormat="1" ht="35.1" customHeight="1" x14ac:dyDescent="0.4">
      <c r="A78" s="320" t="s">
        <v>6</v>
      </c>
      <c r="B78" s="177" t="s">
        <v>259</v>
      </c>
      <c r="C78" s="441" t="s">
        <v>270</v>
      </c>
      <c r="D78" s="265">
        <f t="shared" si="50"/>
        <v>4</v>
      </c>
      <c r="E78" s="400">
        <f t="shared" si="51"/>
        <v>100</v>
      </c>
      <c r="F78" s="401">
        <f t="shared" si="53"/>
        <v>21</v>
      </c>
      <c r="G78" s="402">
        <f t="shared" si="54"/>
        <v>8</v>
      </c>
      <c r="H78" s="402">
        <f t="shared" si="55"/>
        <v>8</v>
      </c>
      <c r="I78" s="403"/>
      <c r="J78" s="403">
        <v>8</v>
      </c>
      <c r="K78" s="403"/>
      <c r="L78" s="403"/>
      <c r="M78" s="403"/>
      <c r="N78" s="403"/>
      <c r="O78" s="402">
        <f t="shared" si="56"/>
        <v>5</v>
      </c>
      <c r="P78" s="404">
        <f>SUM(T78,X78,AB78,AF78,AJ78,AN78,AR78,AV78)</f>
        <v>79</v>
      </c>
      <c r="Q78" s="295"/>
      <c r="R78" s="293"/>
      <c r="S78" s="293"/>
      <c r="T78" s="296"/>
      <c r="U78" s="292"/>
      <c r="V78" s="293"/>
      <c r="W78" s="293"/>
      <c r="X78" s="294"/>
      <c r="Y78" s="295"/>
      <c r="Z78" s="293"/>
      <c r="AA78" s="293"/>
      <c r="AB78" s="296"/>
      <c r="AC78" s="292"/>
      <c r="AD78" s="293"/>
      <c r="AE78" s="293"/>
      <c r="AF78" s="294"/>
      <c r="AG78" s="292"/>
      <c r="AH78" s="293"/>
      <c r="AI78" s="293"/>
      <c r="AJ78" s="294"/>
      <c r="AK78" s="417"/>
      <c r="AL78" s="405"/>
      <c r="AM78" s="293"/>
      <c r="AN78" s="296"/>
      <c r="AO78" s="418">
        <v>8</v>
      </c>
      <c r="AP78" s="405">
        <v>8</v>
      </c>
      <c r="AQ78" s="293">
        <v>5</v>
      </c>
      <c r="AR78" s="296">
        <v>79</v>
      </c>
      <c r="AS78" s="418"/>
      <c r="AT78" s="405"/>
      <c r="AU78" s="293"/>
      <c r="AV78" s="294"/>
      <c r="AW78" s="292"/>
      <c r="AX78" s="293"/>
      <c r="AY78" s="293"/>
      <c r="AZ78" s="293"/>
      <c r="BA78" s="293"/>
      <c r="BB78" s="293"/>
      <c r="BC78" s="293">
        <v>4</v>
      </c>
      <c r="BD78" s="294"/>
      <c r="BE78" s="292">
        <f t="shared" si="52"/>
        <v>0.84</v>
      </c>
      <c r="BF78" s="293">
        <v>4</v>
      </c>
      <c r="BG78" s="293"/>
      <c r="BH78" s="294">
        <v>4</v>
      </c>
      <c r="BI78" s="132"/>
      <c r="BJ78" s="132"/>
      <c r="BK78" s="132"/>
      <c r="BL78" s="132"/>
      <c r="BM78" s="132"/>
      <c r="BN78" s="132"/>
      <c r="BO78" s="132"/>
      <c r="BP78" s="132"/>
      <c r="BQ78" s="132"/>
      <c r="BR78" s="132"/>
      <c r="BS78" s="132"/>
      <c r="BT78" s="132"/>
      <c r="BU78" s="132"/>
      <c r="BV78" s="132"/>
      <c r="BW78" s="132"/>
      <c r="BX78" s="132"/>
      <c r="BY78" s="132"/>
      <c r="BZ78" s="132"/>
      <c r="CA78" s="132"/>
      <c r="CB78" s="132"/>
      <c r="CC78" s="132"/>
      <c r="CD78" s="132"/>
      <c r="CE78" s="132"/>
      <c r="CF78" s="132"/>
      <c r="CG78" s="132"/>
      <c r="CH78" s="132"/>
      <c r="CI78" s="132"/>
      <c r="CJ78" s="132"/>
      <c r="CK78" s="132"/>
      <c r="CL78" s="132"/>
      <c r="CM78" s="132"/>
      <c r="CN78" s="132"/>
      <c r="CO78" s="132"/>
      <c r="CP78" s="132"/>
      <c r="CQ78" s="132"/>
      <c r="CR78" s="132"/>
      <c r="CS78" s="132"/>
      <c r="CT78" s="132"/>
      <c r="CU78" s="132"/>
      <c r="CV78" s="132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</row>
    <row r="79" spans="1:162" ht="36.6" customHeight="1" x14ac:dyDescent="0.4">
      <c r="A79" s="320" t="s">
        <v>5</v>
      </c>
      <c r="B79" s="177" t="s">
        <v>260</v>
      </c>
      <c r="C79" s="496" t="s">
        <v>103</v>
      </c>
      <c r="D79" s="265">
        <f t="shared" si="50"/>
        <v>5</v>
      </c>
      <c r="E79" s="400">
        <f t="shared" si="51"/>
        <v>125</v>
      </c>
      <c r="F79" s="401">
        <f t="shared" si="53"/>
        <v>24</v>
      </c>
      <c r="G79" s="402">
        <f t="shared" si="54"/>
        <v>8</v>
      </c>
      <c r="H79" s="402">
        <f t="shared" si="55"/>
        <v>16</v>
      </c>
      <c r="I79" s="403"/>
      <c r="J79" s="442">
        <v>8</v>
      </c>
      <c r="K79" s="442"/>
      <c r="L79" s="403">
        <v>8</v>
      </c>
      <c r="M79" s="403"/>
      <c r="N79" s="403"/>
      <c r="O79" s="402">
        <f t="shared" si="56"/>
        <v>0</v>
      </c>
      <c r="P79" s="404">
        <f>SUM(T79,X79,AB79,AF79,AJ79,AN79,AR79,AV79)</f>
        <v>101</v>
      </c>
      <c r="Q79" s="295"/>
      <c r="R79" s="293"/>
      <c r="S79" s="293"/>
      <c r="T79" s="296"/>
      <c r="U79" s="292"/>
      <c r="V79" s="293"/>
      <c r="W79" s="293"/>
      <c r="X79" s="294"/>
      <c r="Y79" s="295"/>
      <c r="Z79" s="293"/>
      <c r="AA79" s="293"/>
      <c r="AB79" s="296"/>
      <c r="AC79" s="292"/>
      <c r="AD79" s="293"/>
      <c r="AE79" s="293"/>
      <c r="AF79" s="294"/>
      <c r="AG79" s="292"/>
      <c r="AH79" s="293"/>
      <c r="AI79" s="293"/>
      <c r="AJ79" s="294"/>
      <c r="AK79" s="417"/>
      <c r="AL79" s="405"/>
      <c r="AM79" s="293"/>
      <c r="AN79" s="296"/>
      <c r="AO79" s="418"/>
      <c r="AP79" s="405"/>
      <c r="AQ79" s="293"/>
      <c r="AR79" s="296"/>
      <c r="AS79" s="418">
        <v>8</v>
      </c>
      <c r="AT79" s="405">
        <v>16</v>
      </c>
      <c r="AU79" s="293"/>
      <c r="AV79" s="294">
        <v>101</v>
      </c>
      <c r="AW79" s="292"/>
      <c r="AX79" s="293"/>
      <c r="AY79" s="293"/>
      <c r="AZ79" s="293"/>
      <c r="BA79" s="293"/>
      <c r="BB79" s="293"/>
      <c r="BC79" s="293"/>
      <c r="BD79" s="294">
        <v>5</v>
      </c>
      <c r="BE79" s="292">
        <v>1</v>
      </c>
      <c r="BF79" s="293">
        <v>5</v>
      </c>
      <c r="BG79" s="293"/>
      <c r="BH79" s="294">
        <v>5</v>
      </c>
    </row>
    <row r="80" spans="1:162" ht="36.6" customHeight="1" thickBot="1" x14ac:dyDescent="0.45">
      <c r="A80" s="357" t="s">
        <v>20</v>
      </c>
      <c r="B80" s="511" t="s">
        <v>291</v>
      </c>
      <c r="C80" s="512" t="s">
        <v>283</v>
      </c>
      <c r="D80" s="513">
        <f t="shared" si="50"/>
        <v>3</v>
      </c>
      <c r="E80" s="467">
        <f t="shared" si="51"/>
        <v>75</v>
      </c>
      <c r="F80" s="468">
        <f t="shared" si="53"/>
        <v>18</v>
      </c>
      <c r="G80" s="469">
        <f t="shared" si="54"/>
        <v>0</v>
      </c>
      <c r="H80" s="469">
        <f t="shared" si="55"/>
        <v>8</v>
      </c>
      <c r="I80" s="470"/>
      <c r="J80" s="470"/>
      <c r="K80" s="470"/>
      <c r="L80" s="502">
        <v>8</v>
      </c>
      <c r="M80" s="502"/>
      <c r="N80" s="470"/>
      <c r="O80" s="469">
        <f t="shared" si="56"/>
        <v>10</v>
      </c>
      <c r="P80" s="471">
        <f>SUM(T80,X80,AB80,AF80,AJ80,AN80,AR80,AV80)</f>
        <v>57</v>
      </c>
      <c r="Q80" s="472"/>
      <c r="R80" s="446"/>
      <c r="S80" s="446"/>
      <c r="T80" s="473"/>
      <c r="U80" s="474"/>
      <c r="V80" s="446"/>
      <c r="W80" s="446"/>
      <c r="X80" s="447"/>
      <c r="Y80" s="472"/>
      <c r="Z80" s="446"/>
      <c r="AA80" s="446"/>
      <c r="AB80" s="473"/>
      <c r="AC80" s="474"/>
      <c r="AD80" s="446"/>
      <c r="AE80" s="446"/>
      <c r="AF80" s="447"/>
      <c r="AG80" s="474"/>
      <c r="AH80" s="446"/>
      <c r="AI80" s="446"/>
      <c r="AJ80" s="447"/>
      <c r="AK80" s="508"/>
      <c r="AL80" s="445"/>
      <c r="AM80" s="446"/>
      <c r="AN80" s="473"/>
      <c r="AO80" s="444"/>
      <c r="AP80" s="445"/>
      <c r="AQ80" s="446"/>
      <c r="AR80" s="473"/>
      <c r="AS80" s="444">
        <v>0</v>
      </c>
      <c r="AT80" s="445">
        <v>8</v>
      </c>
      <c r="AU80" s="446">
        <v>10</v>
      </c>
      <c r="AV80" s="447">
        <v>57</v>
      </c>
      <c r="AW80" s="474"/>
      <c r="AX80" s="446"/>
      <c r="AY80" s="446"/>
      <c r="AZ80" s="446"/>
      <c r="BA80" s="446"/>
      <c r="BB80" s="446"/>
      <c r="BC80" s="446"/>
      <c r="BD80" s="447">
        <v>3</v>
      </c>
      <c r="BE80" s="292">
        <f t="shared" si="52"/>
        <v>0.72</v>
      </c>
      <c r="BF80" s="446">
        <v>3</v>
      </c>
      <c r="BG80" s="446"/>
      <c r="BH80" s="447">
        <v>3</v>
      </c>
    </row>
    <row r="81" spans="1:60" ht="36.6" customHeight="1" thickBot="1" x14ac:dyDescent="0.45">
      <c r="A81" s="322" t="s">
        <v>241</v>
      </c>
      <c r="B81" s="514" t="s">
        <v>242</v>
      </c>
      <c r="C81" s="452"/>
      <c r="D81" s="504">
        <f>SUM(D82:D86)</f>
        <v>24</v>
      </c>
      <c r="E81" s="324">
        <f>SUM(E82:E86)</f>
        <v>720</v>
      </c>
      <c r="F81" s="325">
        <f t="shared" ref="F81:BH81" si="57">SUM(F82:F86)</f>
        <v>0</v>
      </c>
      <c r="G81" s="325">
        <f t="shared" si="57"/>
        <v>0</v>
      </c>
      <c r="H81" s="325">
        <f t="shared" si="57"/>
        <v>0</v>
      </c>
      <c r="I81" s="325">
        <f t="shared" si="57"/>
        <v>0</v>
      </c>
      <c r="J81" s="325">
        <f t="shared" si="57"/>
        <v>0</v>
      </c>
      <c r="K81" s="325">
        <f t="shared" si="57"/>
        <v>0</v>
      </c>
      <c r="L81" s="325">
        <f t="shared" si="57"/>
        <v>0</v>
      </c>
      <c r="M81" s="325">
        <f t="shared" si="57"/>
        <v>0</v>
      </c>
      <c r="N81" s="325">
        <f t="shared" si="57"/>
        <v>0</v>
      </c>
      <c r="O81" s="325">
        <f t="shared" si="57"/>
        <v>0</v>
      </c>
      <c r="P81" s="338">
        <f t="shared" si="57"/>
        <v>720</v>
      </c>
      <c r="Q81" s="324">
        <f t="shared" si="57"/>
        <v>0</v>
      </c>
      <c r="R81" s="325">
        <f t="shared" si="57"/>
        <v>0</v>
      </c>
      <c r="S81" s="325">
        <f t="shared" si="57"/>
        <v>0</v>
      </c>
      <c r="T81" s="338">
        <f t="shared" si="57"/>
        <v>0</v>
      </c>
      <c r="U81" s="324">
        <f t="shared" si="57"/>
        <v>0</v>
      </c>
      <c r="V81" s="325">
        <f t="shared" si="57"/>
        <v>0</v>
      </c>
      <c r="W81" s="325">
        <f t="shared" si="57"/>
        <v>0</v>
      </c>
      <c r="X81" s="338">
        <f t="shared" si="57"/>
        <v>180</v>
      </c>
      <c r="Y81" s="324">
        <f t="shared" si="57"/>
        <v>0</v>
      </c>
      <c r="Z81" s="325">
        <f t="shared" si="57"/>
        <v>0</v>
      </c>
      <c r="AA81" s="325">
        <f t="shared" si="57"/>
        <v>0</v>
      </c>
      <c r="AB81" s="338">
        <f t="shared" si="57"/>
        <v>120</v>
      </c>
      <c r="AC81" s="324">
        <f t="shared" si="57"/>
        <v>0</v>
      </c>
      <c r="AD81" s="325">
        <f t="shared" si="57"/>
        <v>0</v>
      </c>
      <c r="AE81" s="325">
        <f t="shared" si="57"/>
        <v>0</v>
      </c>
      <c r="AF81" s="338">
        <f t="shared" si="57"/>
        <v>180</v>
      </c>
      <c r="AG81" s="324">
        <f t="shared" si="57"/>
        <v>0</v>
      </c>
      <c r="AH81" s="325">
        <f t="shared" si="57"/>
        <v>0</v>
      </c>
      <c r="AI81" s="325">
        <f t="shared" si="57"/>
        <v>0</v>
      </c>
      <c r="AJ81" s="324">
        <f t="shared" si="57"/>
        <v>120</v>
      </c>
      <c r="AK81" s="325">
        <f t="shared" si="57"/>
        <v>0</v>
      </c>
      <c r="AL81" s="325">
        <f t="shared" si="57"/>
        <v>0</v>
      </c>
      <c r="AM81" s="325">
        <f t="shared" si="57"/>
        <v>0</v>
      </c>
      <c r="AN81" s="338">
        <f t="shared" si="57"/>
        <v>120</v>
      </c>
      <c r="AO81" s="324">
        <f t="shared" si="57"/>
        <v>0</v>
      </c>
      <c r="AP81" s="325">
        <f t="shared" si="57"/>
        <v>0</v>
      </c>
      <c r="AQ81" s="325">
        <f t="shared" si="57"/>
        <v>0</v>
      </c>
      <c r="AR81" s="338">
        <f t="shared" si="57"/>
        <v>0</v>
      </c>
      <c r="AS81" s="324">
        <f t="shared" si="57"/>
        <v>0</v>
      </c>
      <c r="AT81" s="460">
        <f t="shared" si="57"/>
        <v>0</v>
      </c>
      <c r="AU81" s="325">
        <f t="shared" si="57"/>
        <v>0</v>
      </c>
      <c r="AV81" s="338">
        <f t="shared" si="57"/>
        <v>0</v>
      </c>
      <c r="AW81" s="324">
        <f t="shared" si="57"/>
        <v>0</v>
      </c>
      <c r="AX81" s="325">
        <f t="shared" si="57"/>
        <v>6</v>
      </c>
      <c r="AY81" s="325">
        <f t="shared" ref="AY81:BD81" si="58">SUM(AY82:AY86)</f>
        <v>4</v>
      </c>
      <c r="AZ81" s="325">
        <f t="shared" si="58"/>
        <v>6</v>
      </c>
      <c r="BA81" s="325">
        <f t="shared" si="58"/>
        <v>4</v>
      </c>
      <c r="BB81" s="325">
        <f t="shared" si="58"/>
        <v>4</v>
      </c>
      <c r="BC81" s="325">
        <f t="shared" si="58"/>
        <v>0</v>
      </c>
      <c r="BD81" s="325">
        <f t="shared" si="58"/>
        <v>0</v>
      </c>
      <c r="BE81" s="324">
        <f t="shared" si="57"/>
        <v>0</v>
      </c>
      <c r="BF81" s="325">
        <f t="shared" si="57"/>
        <v>24</v>
      </c>
      <c r="BG81" s="325">
        <f t="shared" si="57"/>
        <v>0</v>
      </c>
      <c r="BH81" s="327">
        <f t="shared" si="57"/>
        <v>24</v>
      </c>
    </row>
    <row r="82" spans="1:60" ht="36.6" customHeight="1" x14ac:dyDescent="0.4">
      <c r="A82" s="351" t="s">
        <v>10</v>
      </c>
      <c r="B82" s="396" t="s">
        <v>86</v>
      </c>
      <c r="C82" s="441" t="s">
        <v>273</v>
      </c>
      <c r="D82" s="398">
        <f>SUM(AW82:BD82)</f>
        <v>6</v>
      </c>
      <c r="E82" s="400">
        <f>SUM(F82,P82)</f>
        <v>180</v>
      </c>
      <c r="F82" s="401">
        <f>SUM(G82:H82,O82)</f>
        <v>0</v>
      </c>
      <c r="G82" s="402">
        <f t="shared" ref="G82:H86" si="59">SUM(Q82,U82,Y82,AC82,AG82,AK82,AO82,AS82)</f>
        <v>0</v>
      </c>
      <c r="H82" s="402">
        <f t="shared" si="59"/>
        <v>0</v>
      </c>
      <c r="I82" s="403"/>
      <c r="J82" s="403"/>
      <c r="K82" s="403"/>
      <c r="L82" s="403"/>
      <c r="M82" s="403"/>
      <c r="N82" s="403"/>
      <c r="O82" s="402">
        <f t="shared" ref="O82:P86" si="60">SUM(S82,W82,AA82,AE82,AI82,AM82,AQ82,AU82)</f>
        <v>0</v>
      </c>
      <c r="P82" s="404">
        <f t="shared" si="60"/>
        <v>180</v>
      </c>
      <c r="Q82" s="295"/>
      <c r="R82" s="293"/>
      <c r="S82" s="293"/>
      <c r="T82" s="296"/>
      <c r="U82" s="292"/>
      <c r="V82" s="293"/>
      <c r="W82" s="293"/>
      <c r="X82" s="294">
        <v>180</v>
      </c>
      <c r="Y82" s="295"/>
      <c r="Z82" s="293"/>
      <c r="AA82" s="293"/>
      <c r="AB82" s="296"/>
      <c r="AC82" s="292"/>
      <c r="AD82" s="293"/>
      <c r="AE82" s="293"/>
      <c r="AF82" s="294"/>
      <c r="AG82" s="292"/>
      <c r="AH82" s="293"/>
      <c r="AI82" s="293"/>
      <c r="AJ82" s="294"/>
      <c r="AK82" s="295"/>
      <c r="AL82" s="293"/>
      <c r="AM82" s="293"/>
      <c r="AN82" s="296"/>
      <c r="AO82" s="292"/>
      <c r="AP82" s="293"/>
      <c r="AQ82" s="293"/>
      <c r="AR82" s="296"/>
      <c r="AS82" s="292"/>
      <c r="AT82" s="293"/>
      <c r="AU82" s="293"/>
      <c r="AV82" s="294"/>
      <c r="AW82" s="292"/>
      <c r="AX82" s="293">
        <v>6</v>
      </c>
      <c r="AY82" s="293"/>
      <c r="AZ82" s="293"/>
      <c r="BA82" s="293"/>
      <c r="BB82" s="293"/>
      <c r="BC82" s="293"/>
      <c r="BD82" s="294"/>
      <c r="BE82" s="295"/>
      <c r="BF82" s="293">
        <f>SUM(AW82:BD82)</f>
        <v>6</v>
      </c>
      <c r="BG82" s="293"/>
      <c r="BH82" s="280">
        <v>6</v>
      </c>
    </row>
    <row r="83" spans="1:60" ht="24.3" x14ac:dyDescent="0.4">
      <c r="A83" s="351" t="s">
        <v>9</v>
      </c>
      <c r="B83" s="397" t="s">
        <v>87</v>
      </c>
      <c r="C83" s="441" t="s">
        <v>272</v>
      </c>
      <c r="D83" s="398">
        <f>SUM(AW83:BD83)</f>
        <v>4</v>
      </c>
      <c r="E83" s="400">
        <f>SUM(F83,P83)</f>
        <v>120</v>
      </c>
      <c r="F83" s="401">
        <f>SUM(G83:H83,O83)</f>
        <v>0</v>
      </c>
      <c r="G83" s="402">
        <f t="shared" si="59"/>
        <v>0</v>
      </c>
      <c r="H83" s="402">
        <f t="shared" si="59"/>
        <v>0</v>
      </c>
      <c r="I83" s="403"/>
      <c r="J83" s="403"/>
      <c r="K83" s="403"/>
      <c r="L83" s="403"/>
      <c r="M83" s="403"/>
      <c r="N83" s="403"/>
      <c r="O83" s="402">
        <f t="shared" si="60"/>
        <v>0</v>
      </c>
      <c r="P83" s="404">
        <f t="shared" si="60"/>
        <v>120</v>
      </c>
      <c r="Q83" s="295"/>
      <c r="R83" s="293"/>
      <c r="S83" s="293"/>
      <c r="T83" s="296"/>
      <c r="U83" s="292"/>
      <c r="V83" s="293"/>
      <c r="W83" s="293"/>
      <c r="X83" s="294"/>
      <c r="Y83" s="295"/>
      <c r="Z83" s="293"/>
      <c r="AA83" s="293"/>
      <c r="AB83" s="296">
        <v>120</v>
      </c>
      <c r="AC83" s="292"/>
      <c r="AD83" s="293"/>
      <c r="AE83" s="293"/>
      <c r="AF83" s="294"/>
      <c r="AG83" s="292"/>
      <c r="AH83" s="293"/>
      <c r="AI83" s="293"/>
      <c r="AJ83" s="294"/>
      <c r="AK83" s="295"/>
      <c r="AL83" s="293"/>
      <c r="AM83" s="293"/>
      <c r="AN83" s="296"/>
      <c r="AO83" s="292"/>
      <c r="AP83" s="293"/>
      <c r="AQ83" s="293"/>
      <c r="AR83" s="296"/>
      <c r="AS83" s="292"/>
      <c r="AT83" s="293"/>
      <c r="AU83" s="293"/>
      <c r="AV83" s="294"/>
      <c r="AW83" s="292"/>
      <c r="AX83" s="293"/>
      <c r="AY83" s="293">
        <v>4</v>
      </c>
      <c r="AZ83" s="293"/>
      <c r="BA83" s="293"/>
      <c r="BB83" s="293"/>
      <c r="BC83" s="293"/>
      <c r="BD83" s="294"/>
      <c r="BE83" s="295"/>
      <c r="BF83" s="293">
        <f>SUM(AW83:BD83)</f>
        <v>4</v>
      </c>
      <c r="BG83" s="293"/>
      <c r="BH83" s="294">
        <v>4</v>
      </c>
    </row>
    <row r="84" spans="1:60" ht="24.3" x14ac:dyDescent="0.4">
      <c r="A84" s="351" t="s">
        <v>8</v>
      </c>
      <c r="B84" s="397" t="s">
        <v>88</v>
      </c>
      <c r="C84" s="441" t="s">
        <v>274</v>
      </c>
      <c r="D84" s="398">
        <f>SUM(AW84:BD84)</f>
        <v>6</v>
      </c>
      <c r="E84" s="400">
        <f>SUM(F84,P84)</f>
        <v>180</v>
      </c>
      <c r="F84" s="401">
        <f>SUM(G84:H84,O84)</f>
        <v>0</v>
      </c>
      <c r="G84" s="402">
        <f t="shared" si="59"/>
        <v>0</v>
      </c>
      <c r="H84" s="402">
        <f t="shared" si="59"/>
        <v>0</v>
      </c>
      <c r="I84" s="403"/>
      <c r="J84" s="403"/>
      <c r="K84" s="403"/>
      <c r="L84" s="403"/>
      <c r="M84" s="403"/>
      <c r="N84" s="403"/>
      <c r="O84" s="402">
        <f t="shared" si="60"/>
        <v>0</v>
      </c>
      <c r="P84" s="404">
        <f t="shared" si="60"/>
        <v>180</v>
      </c>
      <c r="Q84" s="295"/>
      <c r="R84" s="293"/>
      <c r="S84" s="293"/>
      <c r="T84" s="296"/>
      <c r="U84" s="292"/>
      <c r="V84" s="293"/>
      <c r="W84" s="293"/>
      <c r="X84" s="294"/>
      <c r="Y84" s="295"/>
      <c r="Z84" s="293"/>
      <c r="AA84" s="293"/>
      <c r="AB84" s="296"/>
      <c r="AC84" s="292"/>
      <c r="AD84" s="293"/>
      <c r="AE84" s="293"/>
      <c r="AF84" s="294">
        <v>180</v>
      </c>
      <c r="AG84" s="292"/>
      <c r="AH84" s="293"/>
      <c r="AI84" s="293"/>
      <c r="AJ84" s="294"/>
      <c r="AK84" s="295"/>
      <c r="AL84" s="293"/>
      <c r="AM84" s="293"/>
      <c r="AN84" s="296"/>
      <c r="AO84" s="292"/>
      <c r="AP84" s="293"/>
      <c r="AQ84" s="293"/>
      <c r="AR84" s="296"/>
      <c r="AS84" s="292"/>
      <c r="AT84" s="293"/>
      <c r="AU84" s="293"/>
      <c r="AV84" s="294"/>
      <c r="AW84" s="292"/>
      <c r="AX84" s="293"/>
      <c r="AY84" s="293"/>
      <c r="AZ84" s="293">
        <v>6</v>
      </c>
      <c r="BA84" s="293"/>
      <c r="BB84" s="293"/>
      <c r="BC84" s="293"/>
      <c r="BD84" s="294"/>
      <c r="BE84" s="295"/>
      <c r="BF84" s="293">
        <f>SUM(AW84:BD84)</f>
        <v>6</v>
      </c>
      <c r="BG84" s="293"/>
      <c r="BH84" s="294">
        <v>6</v>
      </c>
    </row>
    <row r="85" spans="1:60" ht="24.3" x14ac:dyDescent="0.4">
      <c r="A85" s="358" t="s">
        <v>7</v>
      </c>
      <c r="B85" s="463" t="s">
        <v>89</v>
      </c>
      <c r="C85" s="441" t="s">
        <v>275</v>
      </c>
      <c r="D85" s="398">
        <f>SUM(AW85:BD85)</f>
        <v>4</v>
      </c>
      <c r="E85" s="400">
        <f>SUM(F85,P85)</f>
        <v>120</v>
      </c>
      <c r="F85" s="401">
        <f>SUM(G85:H85,O85)</f>
        <v>0</v>
      </c>
      <c r="G85" s="402">
        <f t="shared" si="59"/>
        <v>0</v>
      </c>
      <c r="H85" s="402">
        <f t="shared" si="59"/>
        <v>0</v>
      </c>
      <c r="I85" s="403"/>
      <c r="J85" s="403"/>
      <c r="K85" s="403"/>
      <c r="L85" s="403"/>
      <c r="M85" s="403"/>
      <c r="N85" s="403"/>
      <c r="O85" s="402">
        <f t="shared" si="60"/>
        <v>0</v>
      </c>
      <c r="P85" s="404">
        <f t="shared" si="60"/>
        <v>120</v>
      </c>
      <c r="Q85" s="295"/>
      <c r="R85" s="293"/>
      <c r="S85" s="293"/>
      <c r="T85" s="296"/>
      <c r="U85" s="292"/>
      <c r="V85" s="293"/>
      <c r="W85" s="293"/>
      <c r="X85" s="294"/>
      <c r="Y85" s="295"/>
      <c r="Z85" s="293"/>
      <c r="AA85" s="293"/>
      <c r="AB85" s="296"/>
      <c r="AC85" s="292"/>
      <c r="AD85" s="293"/>
      <c r="AE85" s="293"/>
      <c r="AF85" s="294"/>
      <c r="AG85" s="292"/>
      <c r="AH85" s="293"/>
      <c r="AI85" s="293"/>
      <c r="AJ85" s="294">
        <v>120</v>
      </c>
      <c r="AK85" s="295"/>
      <c r="AL85" s="293"/>
      <c r="AM85" s="293"/>
      <c r="AN85" s="296"/>
      <c r="AO85" s="292"/>
      <c r="AP85" s="293"/>
      <c r="AQ85" s="293"/>
      <c r="AR85" s="296"/>
      <c r="AS85" s="292"/>
      <c r="AT85" s="293"/>
      <c r="AU85" s="293"/>
      <c r="AV85" s="294"/>
      <c r="AW85" s="292"/>
      <c r="AX85" s="293"/>
      <c r="AY85" s="293"/>
      <c r="AZ85" s="293"/>
      <c r="BA85" s="293">
        <v>4</v>
      </c>
      <c r="BB85" s="293"/>
      <c r="BC85" s="293"/>
      <c r="BD85" s="294"/>
      <c r="BE85" s="295"/>
      <c r="BF85" s="293">
        <f>SUM(AW85:BD85)</f>
        <v>4</v>
      </c>
      <c r="BG85" s="293"/>
      <c r="BH85" s="294">
        <v>4</v>
      </c>
    </row>
    <row r="86" spans="1:60" ht="24.6" thickBot="1" x14ac:dyDescent="0.45">
      <c r="A86" s="359" t="s">
        <v>6</v>
      </c>
      <c r="B86" s="419" t="s">
        <v>85</v>
      </c>
      <c r="C86" s="465" t="s">
        <v>281</v>
      </c>
      <c r="D86" s="466">
        <f>SUM(AW86:BD86)</f>
        <v>4</v>
      </c>
      <c r="E86" s="422">
        <f>SUM(F86,P86)</f>
        <v>120</v>
      </c>
      <c r="F86" s="423">
        <f>SUM(G86:H86,O86)</f>
        <v>0</v>
      </c>
      <c r="G86" s="424">
        <f t="shared" si="59"/>
        <v>0</v>
      </c>
      <c r="H86" s="424">
        <f t="shared" si="59"/>
        <v>0</v>
      </c>
      <c r="I86" s="425"/>
      <c r="J86" s="425"/>
      <c r="K86" s="425"/>
      <c r="L86" s="425"/>
      <c r="M86" s="425"/>
      <c r="N86" s="425"/>
      <c r="O86" s="424">
        <f t="shared" si="60"/>
        <v>0</v>
      </c>
      <c r="P86" s="428">
        <f t="shared" si="60"/>
        <v>120</v>
      </c>
      <c r="Q86" s="432"/>
      <c r="R86" s="309"/>
      <c r="S86" s="309"/>
      <c r="T86" s="430"/>
      <c r="U86" s="474"/>
      <c r="V86" s="446"/>
      <c r="W86" s="446"/>
      <c r="X86" s="447"/>
      <c r="Y86" s="472"/>
      <c r="Z86" s="446"/>
      <c r="AA86" s="446"/>
      <c r="AB86" s="473"/>
      <c r="AC86" s="474"/>
      <c r="AD86" s="446"/>
      <c r="AE86" s="446"/>
      <c r="AF86" s="447"/>
      <c r="AG86" s="474"/>
      <c r="AH86" s="446"/>
      <c r="AI86" s="446"/>
      <c r="AJ86" s="447"/>
      <c r="AK86" s="472"/>
      <c r="AL86" s="446"/>
      <c r="AM86" s="446"/>
      <c r="AN86" s="473">
        <v>120</v>
      </c>
      <c r="AO86" s="474"/>
      <c r="AP86" s="446"/>
      <c r="AQ86" s="446"/>
      <c r="AR86" s="473"/>
      <c r="AS86" s="474"/>
      <c r="AT86" s="446"/>
      <c r="AU86" s="446"/>
      <c r="AV86" s="447"/>
      <c r="AW86" s="474"/>
      <c r="AX86" s="446"/>
      <c r="AY86" s="446"/>
      <c r="AZ86" s="446"/>
      <c r="BA86" s="446"/>
      <c r="BB86" s="446">
        <v>4</v>
      </c>
      <c r="BC86" s="446"/>
      <c r="BD86" s="447"/>
      <c r="BE86" s="472"/>
      <c r="BF86" s="446">
        <f>SUM(AW86:BD86)</f>
        <v>4</v>
      </c>
      <c r="BG86" s="446"/>
      <c r="BH86" s="447">
        <v>4</v>
      </c>
    </row>
    <row r="87" spans="1:60" ht="24.3" x14ac:dyDescent="0.4">
      <c r="A87" s="657" t="s">
        <v>96</v>
      </c>
      <c r="B87" s="658"/>
      <c r="C87" s="659"/>
      <c r="D87" s="650">
        <f>SUM(D7,D17,D27,D57,D81)</f>
        <v>210</v>
      </c>
      <c r="E87" s="540">
        <f>SUM(E7,E17,E28,E41,E57,E81)</f>
        <v>5450</v>
      </c>
      <c r="F87" s="635">
        <f t="shared" ref="F87:P87" si="61">SUM(F7,F17,F28,F41,F57,F81)</f>
        <v>1829</v>
      </c>
      <c r="G87" s="635">
        <f t="shared" si="61"/>
        <v>367</v>
      </c>
      <c r="H87" s="635">
        <f t="shared" si="61"/>
        <v>845</v>
      </c>
      <c r="I87" s="635">
        <f>SUM(I7,I17,I28,I41,I57,I81)</f>
        <v>197</v>
      </c>
      <c r="J87" s="635">
        <f t="shared" si="61"/>
        <v>278</v>
      </c>
      <c r="K87" s="635">
        <f t="shared" ref="K87:M87" si="62">SUM(K7,K17,K28,K41,K57,K81)</f>
        <v>245</v>
      </c>
      <c r="L87" s="635">
        <f t="shared" si="62"/>
        <v>125</v>
      </c>
      <c r="M87" s="635">
        <f t="shared" si="62"/>
        <v>0</v>
      </c>
      <c r="N87" s="635">
        <f t="shared" si="61"/>
        <v>0</v>
      </c>
      <c r="O87" s="635">
        <f t="shared" si="61"/>
        <v>617</v>
      </c>
      <c r="P87" s="635">
        <f t="shared" si="61"/>
        <v>3621</v>
      </c>
      <c r="Q87" s="201">
        <f>SUM(Q7,Q17,Q28,Q41,Q57,Q81)</f>
        <v>66</v>
      </c>
      <c r="R87" s="201">
        <f t="shared" ref="R87:AV87" si="63">SUM(R7,R17,R28,R41,R57,R81)</f>
        <v>134</v>
      </c>
      <c r="S87" s="201">
        <f t="shared" si="63"/>
        <v>115</v>
      </c>
      <c r="T87" s="202">
        <f t="shared" si="63"/>
        <v>370</v>
      </c>
      <c r="U87" s="174">
        <f t="shared" si="63"/>
        <v>39</v>
      </c>
      <c r="V87" s="174">
        <f t="shared" si="63"/>
        <v>121</v>
      </c>
      <c r="W87" s="174">
        <f t="shared" si="63"/>
        <v>110</v>
      </c>
      <c r="X87" s="174">
        <f t="shared" si="63"/>
        <v>476</v>
      </c>
      <c r="Y87" s="174">
        <f t="shared" si="63"/>
        <v>56</v>
      </c>
      <c r="Z87" s="174">
        <f t="shared" si="63"/>
        <v>118</v>
      </c>
      <c r="AA87" s="174">
        <f t="shared" si="63"/>
        <v>80</v>
      </c>
      <c r="AB87" s="174">
        <f t="shared" si="63"/>
        <v>488</v>
      </c>
      <c r="AC87" s="174">
        <f t="shared" si="63"/>
        <v>38</v>
      </c>
      <c r="AD87" s="174">
        <f t="shared" si="63"/>
        <v>106</v>
      </c>
      <c r="AE87" s="174">
        <f t="shared" si="63"/>
        <v>35</v>
      </c>
      <c r="AF87" s="174">
        <f t="shared" si="63"/>
        <v>508</v>
      </c>
      <c r="AG87" s="174">
        <f t="shared" si="63"/>
        <v>48</v>
      </c>
      <c r="AH87" s="174">
        <f t="shared" si="63"/>
        <v>108</v>
      </c>
      <c r="AI87" s="174">
        <f t="shared" si="63"/>
        <v>99</v>
      </c>
      <c r="AJ87" s="174">
        <f t="shared" si="63"/>
        <v>434</v>
      </c>
      <c r="AK87" s="174">
        <f t="shared" si="63"/>
        <v>40</v>
      </c>
      <c r="AL87" s="174">
        <f t="shared" si="63"/>
        <v>72</v>
      </c>
      <c r="AM87" s="174">
        <f t="shared" si="63"/>
        <v>68</v>
      </c>
      <c r="AN87" s="174">
        <f t="shared" si="63"/>
        <v>471</v>
      </c>
      <c r="AO87" s="174">
        <f t="shared" si="63"/>
        <v>64</v>
      </c>
      <c r="AP87" s="174">
        <f t="shared" si="63"/>
        <v>100</v>
      </c>
      <c r="AQ87" s="174">
        <f t="shared" si="63"/>
        <v>65</v>
      </c>
      <c r="AR87" s="174">
        <f t="shared" si="63"/>
        <v>421</v>
      </c>
      <c r="AS87" s="174">
        <f t="shared" si="63"/>
        <v>16</v>
      </c>
      <c r="AT87" s="174">
        <f t="shared" si="63"/>
        <v>86</v>
      </c>
      <c r="AU87" s="174">
        <f t="shared" si="63"/>
        <v>45</v>
      </c>
      <c r="AV87" s="174">
        <f t="shared" si="63"/>
        <v>453</v>
      </c>
      <c r="AW87" s="174">
        <f>SUM(AW7,AW17,AW28,AW41,AW57,AW81)</f>
        <v>27</v>
      </c>
      <c r="AX87" s="174">
        <f t="shared" ref="AX87:BD87" si="64">SUM(AX7,AX17,AX28,AX41,AX57,AX81)</f>
        <v>27</v>
      </c>
      <c r="AY87" s="174">
        <f t="shared" si="64"/>
        <v>28</v>
      </c>
      <c r="AZ87" s="174">
        <f t="shared" si="64"/>
        <v>25</v>
      </c>
      <c r="BA87" s="174">
        <f t="shared" si="64"/>
        <v>27</v>
      </c>
      <c r="BB87" s="174">
        <f t="shared" si="64"/>
        <v>26</v>
      </c>
      <c r="BC87" s="174">
        <f t="shared" si="64"/>
        <v>26</v>
      </c>
      <c r="BD87" s="174">
        <f t="shared" si="64"/>
        <v>24</v>
      </c>
      <c r="BE87" s="649">
        <f>SUM(BE7,BE17,BE28,BE41,BE57,BE81)</f>
        <v>75.040000000000006</v>
      </c>
      <c r="BF87" s="664">
        <f>SUM(BF7,BF17,BF28,BF41,BF57,BF81)</f>
        <v>146</v>
      </c>
      <c r="BG87" s="570">
        <f>SUM(BG7,BG17,BG28,BG41,BG57,BG81)</f>
        <v>5</v>
      </c>
      <c r="BH87" s="666">
        <f>SUM(BH7,BH17,BH28,BH41,BH57,BH81)</f>
        <v>72</v>
      </c>
    </row>
    <row r="88" spans="1:60" ht="24.6" thickBot="1" x14ac:dyDescent="0.45">
      <c r="A88" s="660"/>
      <c r="B88" s="661"/>
      <c r="C88" s="662"/>
      <c r="D88" s="651"/>
      <c r="E88" s="645"/>
      <c r="F88" s="636"/>
      <c r="G88" s="636"/>
      <c r="H88" s="636"/>
      <c r="I88" s="636"/>
      <c r="J88" s="636"/>
      <c r="K88" s="636"/>
      <c r="L88" s="636"/>
      <c r="M88" s="636"/>
      <c r="N88" s="636"/>
      <c r="O88" s="636"/>
      <c r="P88" s="636"/>
      <c r="Q88" s="636">
        <f>SUM(Q87:T87)</f>
        <v>685</v>
      </c>
      <c r="R88" s="636"/>
      <c r="S88" s="636"/>
      <c r="T88" s="647"/>
      <c r="U88" s="544">
        <f>SUM(U87:X87)</f>
        <v>746</v>
      </c>
      <c r="V88" s="542"/>
      <c r="W88" s="542"/>
      <c r="X88" s="543"/>
      <c r="Y88" s="544">
        <f>SUM(Y87:AB87)</f>
        <v>742</v>
      </c>
      <c r="Z88" s="542"/>
      <c r="AA88" s="542"/>
      <c r="AB88" s="546"/>
      <c r="AC88" s="541">
        <f>SUM(AC87:AF87)</f>
        <v>687</v>
      </c>
      <c r="AD88" s="542"/>
      <c r="AE88" s="542"/>
      <c r="AF88" s="543"/>
      <c r="AG88" s="541">
        <f>SUM(AG87:AJ87)</f>
        <v>689</v>
      </c>
      <c r="AH88" s="542"/>
      <c r="AI88" s="542"/>
      <c r="AJ88" s="543"/>
      <c r="AK88" s="544">
        <f>SUM(AK87:AN87)</f>
        <v>651</v>
      </c>
      <c r="AL88" s="542"/>
      <c r="AM88" s="542"/>
      <c r="AN88" s="546"/>
      <c r="AO88" s="541">
        <f>SUM(AO87:AR87)</f>
        <v>650</v>
      </c>
      <c r="AP88" s="542"/>
      <c r="AQ88" s="542"/>
      <c r="AR88" s="546"/>
      <c r="AS88" s="541">
        <f>SUM(AS87:AV87)</f>
        <v>600</v>
      </c>
      <c r="AT88" s="542"/>
      <c r="AU88" s="542"/>
      <c r="AV88" s="543"/>
      <c r="AW88" s="541">
        <f>SUM(AW87:BD87)</f>
        <v>210</v>
      </c>
      <c r="AX88" s="542"/>
      <c r="AY88" s="542"/>
      <c r="AZ88" s="542"/>
      <c r="BA88" s="542"/>
      <c r="BB88" s="542"/>
      <c r="BC88" s="542"/>
      <c r="BD88" s="543"/>
      <c r="BE88" s="663"/>
      <c r="BF88" s="665"/>
      <c r="BG88" s="571"/>
      <c r="BH88" s="576"/>
    </row>
    <row r="89" spans="1:60" ht="24.3" x14ac:dyDescent="0.4">
      <c r="A89" s="558" t="s">
        <v>301</v>
      </c>
      <c r="B89" s="559"/>
      <c r="C89" s="643"/>
      <c r="D89" s="640">
        <f>SUM(D7,D17,D27,D65,D81)</f>
        <v>210</v>
      </c>
      <c r="E89" s="540">
        <f>SUM(E7,E17,E28,E41,E65,E81)</f>
        <v>5450</v>
      </c>
      <c r="F89" s="635">
        <f t="shared" ref="F89:P89" si="65">SUM(F7,F17,F28,F41,F65,F81)</f>
        <v>1824</v>
      </c>
      <c r="G89" s="635">
        <f t="shared" si="65"/>
        <v>367</v>
      </c>
      <c r="H89" s="635">
        <f t="shared" si="65"/>
        <v>845</v>
      </c>
      <c r="I89" s="635">
        <f t="shared" si="65"/>
        <v>197</v>
      </c>
      <c r="J89" s="635">
        <f t="shared" si="65"/>
        <v>262</v>
      </c>
      <c r="K89" s="635">
        <f t="shared" ref="K89:M89" si="66">SUM(K7,K17,K28,K41,K65,K81)</f>
        <v>245</v>
      </c>
      <c r="L89" s="635">
        <f t="shared" si="66"/>
        <v>141</v>
      </c>
      <c r="M89" s="635">
        <f t="shared" si="66"/>
        <v>0</v>
      </c>
      <c r="N89" s="635">
        <f t="shared" si="65"/>
        <v>0</v>
      </c>
      <c r="O89" s="635">
        <f t="shared" si="65"/>
        <v>612</v>
      </c>
      <c r="P89" s="635">
        <f t="shared" si="65"/>
        <v>3626</v>
      </c>
      <c r="Q89" s="201">
        <f>SUM(Q7,Q17,Q28,Q41,Q65,Q81)</f>
        <v>66</v>
      </c>
      <c r="R89" s="201">
        <f t="shared" ref="R89:AV89" si="67">SUM(R7,R17,R28,R41,R65,R81)</f>
        <v>134</v>
      </c>
      <c r="S89" s="201">
        <f t="shared" si="67"/>
        <v>115</v>
      </c>
      <c r="T89" s="202">
        <f t="shared" si="67"/>
        <v>370</v>
      </c>
      <c r="U89" s="174">
        <f t="shared" si="67"/>
        <v>39</v>
      </c>
      <c r="V89" s="174">
        <f t="shared" si="67"/>
        <v>121</v>
      </c>
      <c r="W89" s="174">
        <f t="shared" si="67"/>
        <v>110</v>
      </c>
      <c r="X89" s="174">
        <f t="shared" si="67"/>
        <v>476</v>
      </c>
      <c r="Y89" s="174">
        <f t="shared" si="67"/>
        <v>56</v>
      </c>
      <c r="Z89" s="174">
        <f t="shared" si="67"/>
        <v>118</v>
      </c>
      <c r="AA89" s="174">
        <f t="shared" si="67"/>
        <v>80</v>
      </c>
      <c r="AB89" s="174">
        <f t="shared" si="67"/>
        <v>488</v>
      </c>
      <c r="AC89" s="174">
        <f t="shared" si="67"/>
        <v>38</v>
      </c>
      <c r="AD89" s="174">
        <f t="shared" si="67"/>
        <v>106</v>
      </c>
      <c r="AE89" s="174">
        <f t="shared" si="67"/>
        <v>35</v>
      </c>
      <c r="AF89" s="174">
        <f t="shared" si="67"/>
        <v>508</v>
      </c>
      <c r="AG89" s="174">
        <f t="shared" si="67"/>
        <v>48</v>
      </c>
      <c r="AH89" s="174">
        <f t="shared" si="67"/>
        <v>108</v>
      </c>
      <c r="AI89" s="174">
        <f t="shared" si="67"/>
        <v>99</v>
      </c>
      <c r="AJ89" s="174">
        <f t="shared" si="67"/>
        <v>434</v>
      </c>
      <c r="AK89" s="174">
        <f t="shared" si="67"/>
        <v>40</v>
      </c>
      <c r="AL89" s="174">
        <f t="shared" si="67"/>
        <v>80</v>
      </c>
      <c r="AM89" s="174">
        <f t="shared" si="67"/>
        <v>63</v>
      </c>
      <c r="AN89" s="174">
        <f t="shared" si="67"/>
        <v>468</v>
      </c>
      <c r="AO89" s="174">
        <f t="shared" si="67"/>
        <v>56</v>
      </c>
      <c r="AP89" s="174">
        <f t="shared" si="67"/>
        <v>100</v>
      </c>
      <c r="AQ89" s="174">
        <f t="shared" si="67"/>
        <v>65</v>
      </c>
      <c r="AR89" s="174">
        <f t="shared" si="67"/>
        <v>404</v>
      </c>
      <c r="AS89" s="174">
        <f>SUM(AS7,AS17,AS28,AS41,AS65,AS81)</f>
        <v>24</v>
      </c>
      <c r="AT89" s="174">
        <f t="shared" si="67"/>
        <v>78</v>
      </c>
      <c r="AU89" s="174">
        <f t="shared" si="67"/>
        <v>45</v>
      </c>
      <c r="AV89" s="174">
        <f t="shared" si="67"/>
        <v>478</v>
      </c>
      <c r="AW89" s="127">
        <f>SUM(AW7,AW17,AW28,AW41,AW65,AW81)</f>
        <v>27</v>
      </c>
      <c r="AX89" s="174">
        <f t="shared" ref="AX89:BD89" si="68">SUM(AX7,AX17,AX28,AX41,AX65,AX81)</f>
        <v>27</v>
      </c>
      <c r="AY89" s="174">
        <f t="shared" si="68"/>
        <v>28</v>
      </c>
      <c r="AZ89" s="174">
        <f t="shared" si="68"/>
        <v>25</v>
      </c>
      <c r="BA89" s="174">
        <f t="shared" si="68"/>
        <v>27</v>
      </c>
      <c r="BB89" s="174">
        <f t="shared" si="68"/>
        <v>26</v>
      </c>
      <c r="BC89" s="174">
        <f t="shared" si="68"/>
        <v>25</v>
      </c>
      <c r="BD89" s="174">
        <f t="shared" si="68"/>
        <v>25</v>
      </c>
      <c r="BE89" s="648">
        <f>SUM(BE7,BE17,BE28,BE41,BE81,BE65)</f>
        <v>75.12</v>
      </c>
      <c r="BF89" s="570">
        <f>SUM(BF7,BF17,BF28,BF41,BF81,BF65)</f>
        <v>146</v>
      </c>
      <c r="BG89" s="570">
        <f>SUM(BG7,BG17,BG28,BG41,BG81,BG65)</f>
        <v>5</v>
      </c>
      <c r="BH89" s="568">
        <f>SUM(BH7,BH17,BH28,BH41,BH81,BH65)</f>
        <v>72</v>
      </c>
    </row>
    <row r="90" spans="1:60" ht="24.6" thickBot="1" x14ac:dyDescent="0.45">
      <c r="A90" s="561"/>
      <c r="B90" s="562"/>
      <c r="C90" s="644"/>
      <c r="D90" s="641"/>
      <c r="E90" s="645"/>
      <c r="F90" s="636"/>
      <c r="G90" s="636"/>
      <c r="H90" s="636"/>
      <c r="I90" s="636"/>
      <c r="J90" s="636"/>
      <c r="K90" s="636"/>
      <c r="L90" s="636"/>
      <c r="M90" s="636"/>
      <c r="N90" s="636"/>
      <c r="O90" s="636"/>
      <c r="P90" s="636"/>
      <c r="Q90" s="636">
        <f>SUM(Q89:T89)</f>
        <v>685</v>
      </c>
      <c r="R90" s="636"/>
      <c r="S90" s="636"/>
      <c r="T90" s="647"/>
      <c r="U90" s="544">
        <f>SUM(U89:X89)</f>
        <v>746</v>
      </c>
      <c r="V90" s="542"/>
      <c r="W90" s="542"/>
      <c r="X90" s="543"/>
      <c r="Y90" s="544">
        <f>SUM(Y89:AB89)</f>
        <v>742</v>
      </c>
      <c r="Z90" s="542"/>
      <c r="AA90" s="542"/>
      <c r="AB90" s="546"/>
      <c r="AC90" s="541">
        <f>SUM(AC89:AF89)</f>
        <v>687</v>
      </c>
      <c r="AD90" s="542"/>
      <c r="AE90" s="542"/>
      <c r="AF90" s="543"/>
      <c r="AG90" s="541">
        <f>SUM(AG89:AJ89)</f>
        <v>689</v>
      </c>
      <c r="AH90" s="542"/>
      <c r="AI90" s="542"/>
      <c r="AJ90" s="543"/>
      <c r="AK90" s="544">
        <f>SUM(AK89:AN89)</f>
        <v>651</v>
      </c>
      <c r="AL90" s="542"/>
      <c r="AM90" s="542"/>
      <c r="AN90" s="546"/>
      <c r="AO90" s="541">
        <f>SUM(AO89:AR89)</f>
        <v>625</v>
      </c>
      <c r="AP90" s="542"/>
      <c r="AQ90" s="542"/>
      <c r="AR90" s="546"/>
      <c r="AS90" s="541">
        <f>SUM(AS89:AV89)</f>
        <v>625</v>
      </c>
      <c r="AT90" s="542"/>
      <c r="AU90" s="542"/>
      <c r="AV90" s="543"/>
      <c r="AW90" s="541">
        <f>SUM(AW89:BD89)</f>
        <v>210</v>
      </c>
      <c r="AX90" s="542"/>
      <c r="AY90" s="542"/>
      <c r="AZ90" s="542"/>
      <c r="BA90" s="542"/>
      <c r="BB90" s="542"/>
      <c r="BC90" s="542"/>
      <c r="BD90" s="543"/>
      <c r="BE90" s="649"/>
      <c r="BF90" s="652"/>
      <c r="BG90" s="652"/>
      <c r="BH90" s="646"/>
    </row>
    <row r="91" spans="1:60" ht="24.3" x14ac:dyDescent="0.4">
      <c r="A91" s="550" t="s">
        <v>252</v>
      </c>
      <c r="B91" s="551"/>
      <c r="C91" s="638"/>
      <c r="D91" s="640">
        <f>SUM(D7,D17,D27,D73,D81)</f>
        <v>210</v>
      </c>
      <c r="E91" s="540">
        <f>SUM(E7,E17,E28,E41,E73,E81)</f>
        <v>5450</v>
      </c>
      <c r="F91" s="635">
        <f t="shared" ref="F91:P91" si="69">SUM(F7,F17,F28,F41,F73,F81)</f>
        <v>1824</v>
      </c>
      <c r="G91" s="635">
        <f t="shared" si="69"/>
        <v>367</v>
      </c>
      <c r="H91" s="635">
        <f t="shared" si="69"/>
        <v>845</v>
      </c>
      <c r="I91" s="635">
        <f t="shared" si="69"/>
        <v>197</v>
      </c>
      <c r="J91" s="635">
        <f t="shared" si="69"/>
        <v>230</v>
      </c>
      <c r="K91" s="635">
        <f t="shared" ref="K91:M91" si="70">SUM(K7,K17,K28,K41,K73,K81)</f>
        <v>245</v>
      </c>
      <c r="L91" s="635">
        <f t="shared" si="70"/>
        <v>173</v>
      </c>
      <c r="M91" s="635">
        <f t="shared" si="70"/>
        <v>0</v>
      </c>
      <c r="N91" s="635">
        <f t="shared" si="69"/>
        <v>0</v>
      </c>
      <c r="O91" s="635">
        <f t="shared" si="69"/>
        <v>612</v>
      </c>
      <c r="P91" s="635">
        <f t="shared" si="69"/>
        <v>3626</v>
      </c>
      <c r="Q91" s="201">
        <f>SUM(Q7,Q17,Q28,Q41,Q73,Q81)</f>
        <v>66</v>
      </c>
      <c r="R91" s="201">
        <f t="shared" ref="R91:AV91" si="71">SUM(R7,R17,R28,R41,R73,R81)</f>
        <v>134</v>
      </c>
      <c r="S91" s="201">
        <f t="shared" si="71"/>
        <v>115</v>
      </c>
      <c r="T91" s="202">
        <f t="shared" si="71"/>
        <v>370</v>
      </c>
      <c r="U91" s="174">
        <f t="shared" si="71"/>
        <v>39</v>
      </c>
      <c r="V91" s="174">
        <f t="shared" si="71"/>
        <v>121</v>
      </c>
      <c r="W91" s="174">
        <f t="shared" si="71"/>
        <v>110</v>
      </c>
      <c r="X91" s="174">
        <f t="shared" si="71"/>
        <v>476</v>
      </c>
      <c r="Y91" s="174">
        <f t="shared" si="71"/>
        <v>56</v>
      </c>
      <c r="Z91" s="174">
        <f t="shared" si="71"/>
        <v>118</v>
      </c>
      <c r="AA91" s="174">
        <f t="shared" si="71"/>
        <v>80</v>
      </c>
      <c r="AB91" s="174">
        <f t="shared" si="71"/>
        <v>488</v>
      </c>
      <c r="AC91" s="174">
        <f t="shared" si="71"/>
        <v>38</v>
      </c>
      <c r="AD91" s="174">
        <f t="shared" si="71"/>
        <v>106</v>
      </c>
      <c r="AE91" s="174">
        <f t="shared" si="71"/>
        <v>35</v>
      </c>
      <c r="AF91" s="174">
        <f t="shared" si="71"/>
        <v>508</v>
      </c>
      <c r="AG91" s="174">
        <f t="shared" si="71"/>
        <v>48</v>
      </c>
      <c r="AH91" s="174">
        <f t="shared" si="71"/>
        <v>108</v>
      </c>
      <c r="AI91" s="174">
        <f t="shared" si="71"/>
        <v>99</v>
      </c>
      <c r="AJ91" s="174">
        <f t="shared" si="71"/>
        <v>434</v>
      </c>
      <c r="AK91" s="174">
        <f t="shared" si="71"/>
        <v>40</v>
      </c>
      <c r="AL91" s="174">
        <f t="shared" si="71"/>
        <v>80</v>
      </c>
      <c r="AM91" s="174">
        <f t="shared" si="71"/>
        <v>63</v>
      </c>
      <c r="AN91" s="174">
        <f t="shared" si="71"/>
        <v>468</v>
      </c>
      <c r="AO91" s="174">
        <f t="shared" si="71"/>
        <v>56</v>
      </c>
      <c r="AP91" s="174">
        <f t="shared" si="71"/>
        <v>100</v>
      </c>
      <c r="AQ91" s="174">
        <f t="shared" si="71"/>
        <v>65</v>
      </c>
      <c r="AR91" s="174">
        <f t="shared" si="71"/>
        <v>404</v>
      </c>
      <c r="AS91" s="174">
        <f>SUM(AS7,AS17,AS28,AS41,AS73,AS81)</f>
        <v>24</v>
      </c>
      <c r="AT91" s="174">
        <f t="shared" si="71"/>
        <v>78</v>
      </c>
      <c r="AU91" s="174">
        <f t="shared" si="71"/>
        <v>45</v>
      </c>
      <c r="AV91" s="174">
        <f t="shared" si="71"/>
        <v>478</v>
      </c>
      <c r="AW91" s="174">
        <f>SUM(AW7,AW17,AW28,AW41,AW73,AW81)</f>
        <v>27</v>
      </c>
      <c r="AX91" s="174">
        <f t="shared" ref="AX91:BD91" si="72">SUM(AX7,AX17,AX28,AX41,AX73,AX81)</f>
        <v>27</v>
      </c>
      <c r="AY91" s="174">
        <f t="shared" si="72"/>
        <v>28</v>
      </c>
      <c r="AZ91" s="174">
        <f t="shared" si="72"/>
        <v>25</v>
      </c>
      <c r="BA91" s="174">
        <f t="shared" si="72"/>
        <v>27</v>
      </c>
      <c r="BB91" s="174">
        <f t="shared" si="72"/>
        <v>26</v>
      </c>
      <c r="BC91" s="174">
        <f t="shared" si="72"/>
        <v>25</v>
      </c>
      <c r="BD91" s="174">
        <f t="shared" si="72"/>
        <v>25</v>
      </c>
      <c r="BE91" s="540">
        <f>SUM(BE7,BE17,BE28,BE41,BE81,BE73)</f>
        <v>74.48</v>
      </c>
      <c r="BF91" s="540">
        <f>SUM(BF7,BF17,BF28,BF41,BF81,BF73)</f>
        <v>146</v>
      </c>
      <c r="BG91" s="540">
        <f>SUM(BG7,BG17,BG28,BG41,BG81,BG73)</f>
        <v>5</v>
      </c>
      <c r="BH91" s="540">
        <f>SUM(BH7,BH17,BH28,BH41,BH81,BH73)</f>
        <v>72</v>
      </c>
    </row>
    <row r="92" spans="1:60" ht="24.6" thickBot="1" x14ac:dyDescent="0.45">
      <c r="A92" s="553"/>
      <c r="B92" s="554"/>
      <c r="C92" s="639"/>
      <c r="D92" s="641"/>
      <c r="E92" s="642"/>
      <c r="F92" s="637"/>
      <c r="G92" s="637"/>
      <c r="H92" s="637"/>
      <c r="I92" s="637"/>
      <c r="J92" s="637"/>
      <c r="K92" s="637"/>
      <c r="L92" s="637"/>
      <c r="M92" s="637"/>
      <c r="N92" s="637"/>
      <c r="O92" s="637"/>
      <c r="P92" s="637"/>
      <c r="Q92" s="542">
        <f>SUM(Q91:T91)</f>
        <v>685</v>
      </c>
      <c r="R92" s="542"/>
      <c r="S92" s="542"/>
      <c r="T92" s="543"/>
      <c r="U92" s="544">
        <f>SUM(U91:X91)</f>
        <v>746</v>
      </c>
      <c r="V92" s="542"/>
      <c r="W92" s="542"/>
      <c r="X92" s="543"/>
      <c r="Y92" s="544">
        <f>SUM(Y91:AB91)</f>
        <v>742</v>
      </c>
      <c r="Z92" s="542"/>
      <c r="AA92" s="542"/>
      <c r="AB92" s="546"/>
      <c r="AC92" s="541">
        <f>SUM(AC91:AF91)</f>
        <v>687</v>
      </c>
      <c r="AD92" s="542"/>
      <c r="AE92" s="542"/>
      <c r="AF92" s="543"/>
      <c r="AG92" s="544">
        <f>SUM(AG91:AJ91)</f>
        <v>689</v>
      </c>
      <c r="AH92" s="542"/>
      <c r="AI92" s="542"/>
      <c r="AJ92" s="546"/>
      <c r="AK92" s="541">
        <f>SUM(AK91:AN91)</f>
        <v>651</v>
      </c>
      <c r="AL92" s="542"/>
      <c r="AM92" s="542"/>
      <c r="AN92" s="543"/>
      <c r="AO92" s="544">
        <f>SUM(AO91:AR91)</f>
        <v>625</v>
      </c>
      <c r="AP92" s="542"/>
      <c r="AQ92" s="542"/>
      <c r="AR92" s="546"/>
      <c r="AS92" s="541">
        <f>SUM(AS91:AV91)</f>
        <v>625</v>
      </c>
      <c r="AT92" s="542"/>
      <c r="AU92" s="542"/>
      <c r="AV92" s="543"/>
      <c r="AW92" s="544">
        <f>SUM(AW91:BD91)</f>
        <v>210</v>
      </c>
      <c r="AX92" s="542"/>
      <c r="AY92" s="542"/>
      <c r="AZ92" s="542"/>
      <c r="BA92" s="542"/>
      <c r="BB92" s="542"/>
      <c r="BC92" s="542"/>
      <c r="BD92" s="546"/>
      <c r="BE92" s="541"/>
      <c r="BF92" s="541"/>
      <c r="BG92" s="541"/>
      <c r="BH92" s="541"/>
    </row>
    <row r="94" spans="1:60" ht="26.7" x14ac:dyDescent="0.8">
      <c r="E94" s="126" t="s">
        <v>238</v>
      </c>
      <c r="G94" s="129"/>
      <c r="H94" s="130">
        <f>SUM(G87:H88)</f>
        <v>1212</v>
      </c>
    </row>
    <row r="95" spans="1:60" ht="26.7" x14ac:dyDescent="0.8">
      <c r="B95" s="128"/>
      <c r="G95" s="129"/>
      <c r="H95" s="130">
        <f>SUM(G89:H90)</f>
        <v>1212</v>
      </c>
    </row>
    <row r="96" spans="1:60" ht="29.1" customHeight="1" x14ac:dyDescent="0.4">
      <c r="G96" s="129"/>
      <c r="H96" s="200">
        <f>SUM(G91:H92)</f>
        <v>1212</v>
      </c>
    </row>
  </sheetData>
  <mergeCells count="127">
    <mergeCell ref="A1:P1"/>
    <mergeCell ref="A3:A6"/>
    <mergeCell ref="B3:B6"/>
    <mergeCell ref="C3:C6"/>
    <mergeCell ref="D3:D6"/>
    <mergeCell ref="E3:P3"/>
    <mergeCell ref="O4:O6"/>
    <mergeCell ref="P4:P6"/>
    <mergeCell ref="Q3:AV3"/>
    <mergeCell ref="K4:K6"/>
    <mergeCell ref="M4:M6"/>
    <mergeCell ref="AW3:BH3"/>
    <mergeCell ref="E4:E6"/>
    <mergeCell ref="F4:F6"/>
    <mergeCell ref="G4:G6"/>
    <mergeCell ref="H4:H6"/>
    <mergeCell ref="I4:I6"/>
    <mergeCell ref="J4:J6"/>
    <mergeCell ref="L4:L6"/>
    <mergeCell ref="N4:N6"/>
    <mergeCell ref="Q4:X4"/>
    <mergeCell ref="Y4:AF4"/>
    <mergeCell ref="AG4:AN4"/>
    <mergeCell ref="AO4:AV4"/>
    <mergeCell ref="AW4:BD4"/>
    <mergeCell ref="BE4:BH4"/>
    <mergeCell ref="Q5:T5"/>
    <mergeCell ref="U5:X5"/>
    <mergeCell ref="Y5:AB5"/>
    <mergeCell ref="AC5:AF5"/>
    <mergeCell ref="AG5:AJ5"/>
    <mergeCell ref="AK5:AN5"/>
    <mergeCell ref="AO5:AR5"/>
    <mergeCell ref="AS5:AV5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D87:D88"/>
    <mergeCell ref="D89:D90"/>
    <mergeCell ref="BF89:BF90"/>
    <mergeCell ref="BG89:BG90"/>
    <mergeCell ref="J89:J90"/>
    <mergeCell ref="L89:L90"/>
    <mergeCell ref="BG5:BG6"/>
    <mergeCell ref="BH5:BH6"/>
    <mergeCell ref="A87:C88"/>
    <mergeCell ref="E87:E88"/>
    <mergeCell ref="F87:F88"/>
    <mergeCell ref="G87:G88"/>
    <mergeCell ref="H87:H88"/>
    <mergeCell ref="I87:I88"/>
    <mergeCell ref="J87:J88"/>
    <mergeCell ref="L87:L88"/>
    <mergeCell ref="N87:N88"/>
    <mergeCell ref="O87:O88"/>
    <mergeCell ref="P87:P88"/>
    <mergeCell ref="BE87:BE88"/>
    <mergeCell ref="BF87:BF88"/>
    <mergeCell ref="BG87:BG88"/>
    <mergeCell ref="BH87:BH88"/>
    <mergeCell ref="Q88:T88"/>
    <mergeCell ref="A89:C90"/>
    <mergeCell ref="E89:E90"/>
    <mergeCell ref="F89:F90"/>
    <mergeCell ref="G89:G90"/>
    <mergeCell ref="H89:H90"/>
    <mergeCell ref="I89:I90"/>
    <mergeCell ref="BH89:BH90"/>
    <mergeCell ref="Q90:T90"/>
    <mergeCell ref="U90:X90"/>
    <mergeCell ref="Y90:AB90"/>
    <mergeCell ref="AC90:AF90"/>
    <mergeCell ref="AG90:AJ90"/>
    <mergeCell ref="AO90:AR90"/>
    <mergeCell ref="AK90:AN90"/>
    <mergeCell ref="BE89:BE90"/>
    <mergeCell ref="AS90:AV90"/>
    <mergeCell ref="A91:C92"/>
    <mergeCell ref="D91:D92"/>
    <mergeCell ref="E91:E92"/>
    <mergeCell ref="F91:F92"/>
    <mergeCell ref="G91:G92"/>
    <mergeCell ref="H91:H92"/>
    <mergeCell ref="AO92:AR92"/>
    <mergeCell ref="AS92:AV92"/>
    <mergeCell ref="AW92:BD92"/>
    <mergeCell ref="I91:I92"/>
    <mergeCell ref="J91:J92"/>
    <mergeCell ref="L91:L92"/>
    <mergeCell ref="N91:N92"/>
    <mergeCell ref="O91:O92"/>
    <mergeCell ref="P91:P92"/>
    <mergeCell ref="BH91:BH92"/>
    <mergeCell ref="Q92:T92"/>
    <mergeCell ref="U92:X92"/>
    <mergeCell ref="Y92:AB92"/>
    <mergeCell ref="AC92:AF92"/>
    <mergeCell ref="AG92:AJ92"/>
    <mergeCell ref="AK92:AN92"/>
    <mergeCell ref="N89:N90"/>
    <mergeCell ref="P89:P90"/>
    <mergeCell ref="AW90:BD90"/>
    <mergeCell ref="O89:O90"/>
    <mergeCell ref="K87:K88"/>
    <mergeCell ref="K89:K90"/>
    <mergeCell ref="K91:K92"/>
    <mergeCell ref="M87:M88"/>
    <mergeCell ref="M89:M90"/>
    <mergeCell ref="M91:M92"/>
    <mergeCell ref="BE91:BE92"/>
    <mergeCell ref="BF91:BF92"/>
    <mergeCell ref="BG91:BG92"/>
    <mergeCell ref="AS88:AV88"/>
    <mergeCell ref="AW88:BD88"/>
    <mergeCell ref="U88:X88"/>
    <mergeCell ref="Y88:AB88"/>
    <mergeCell ref="AC88:AF88"/>
    <mergeCell ref="AG88:AJ88"/>
    <mergeCell ref="AK88:AN88"/>
    <mergeCell ref="AO88:AR88"/>
  </mergeCells>
  <phoneticPr fontId="28" type="noConversion"/>
  <pageMargins left="0.7" right="0.7" top="0.75" bottom="0.75" header="0.3" footer="0.3"/>
  <pageSetup paperSize="9" scale="10" orientation="portrait" r:id="rId1"/>
  <ignoredErrors>
    <ignoredError sqref="D40 D47 D33 BF32:BF35 BF69 BF58:BF64 BF42 BF44 BF24:BF25 BF30 BF37:BF38 BF50 BF66" formulaRange="1"/>
    <ignoredError sqref="F65:H65 F57:H57 O57:P57 O65:P65 BF65 D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zalacznik_nr_1</vt:lpstr>
      <vt:lpstr>zalacznik_nr_2</vt:lpstr>
      <vt:lpstr>zalacznik_nr_3</vt:lpstr>
      <vt:lpstr>zalacznik_nr_2!Obszar_wydruku</vt:lpstr>
    </vt:vector>
  </TitlesOfParts>
  <Company>PWSZ Konin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Pająk</dc:creator>
  <cp:lastModifiedBy>Anna Kotfas</cp:lastModifiedBy>
  <cp:lastPrinted>2022-03-31T12:06:36Z</cp:lastPrinted>
  <dcterms:created xsi:type="dcterms:W3CDTF">2000-08-09T08:42:37Z</dcterms:created>
  <dcterms:modified xsi:type="dcterms:W3CDTF">2022-05-05T05:44:28Z</dcterms:modified>
</cp:coreProperties>
</file>